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2.9" sheetId="9" r:id="rId9"/>
    <sheet name="3" sheetId="10" r:id="rId10"/>
    <sheet name="4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<sst xmlns="http://schemas.openxmlformats.org/spreadsheetml/2006/main" count="2254" uniqueCount="1096">
  <si>
    <t>Количество пациентов с острыми нарушениями мозгового кровообращения, которым компьютерная томография или магнитно-резонансная томография головного мозга и исследования крови выполнены в срок до 40 минут с момента поступления пациента в неврологическое отделение</t>
  </si>
  <si>
    <t>количество и доля (%) пациентов, у которых срок соблюден, к общему количеству поступивших пациентов с подозрением на  острые нарушения мозгового кровообращения</t>
  </si>
  <si>
    <t>Справочно, общее количество поступивших пациентов с подозрением на  острые нарушения мозгового кровообращения</t>
  </si>
  <si>
    <t>2.2.12.</t>
  </si>
  <si>
    <t>Количество пациентов с острыми нарушениями мозгового кровообращения со сроком пребывания в блоке интенсивной терапии (реанимации) не менее 24 часов</t>
  </si>
  <si>
    <t>количество и доля (%) к общему количеству поступивших пациентов с острыми нарушениями мозгового кровообращения</t>
  </si>
  <si>
    <t>Справочно, общее количество поступивших пациентов с острыми нарушениями мозгового кровообращения</t>
  </si>
  <si>
    <t>2.2.13.</t>
  </si>
  <si>
    <t>Количество пациентов с острыми нарушениями мозгового кровообращения, которым мероприятия по предупреждению развития повторного острого нарушения мозгового кровообращения начаты не позднее 3-х суток с момента развития заболевания</t>
  </si>
  <si>
    <t>2.2.14.</t>
  </si>
  <si>
    <t>Количество больных с острыми нарушениями мозгового кровообращения, которым проведена тромболитическая терапия в первые 12 часов госпитализации</t>
  </si>
  <si>
    <t>количество (на 1 тыс. пациентов данного профиля) и доля (%) от общего числа госпитализированных больных с острыми нарушениями мозгового кровообращения</t>
  </si>
  <si>
    <t>Справочно, количество больных с острыми нарушениями мозгового кровообращения, которым проведена тромболитическая терапия в первые 12 часов госпитализации</t>
  </si>
  <si>
    <t>Справочно, численность пациентов неврологического профиля</t>
  </si>
  <si>
    <t xml:space="preserve">Справочно, общее число госпитализированных больных с острыми нарушениями мозгового кровообращения  </t>
  </si>
  <si>
    <t>2.2.15.</t>
  </si>
  <si>
    <t>Укомплектованность первичного звена оказания медицинской помощи врачами-неврологами в соответствии со штатными нормативами</t>
  </si>
  <si>
    <t>количество и доля (%) от общего количества медицинского персонала неврологического профиля</t>
  </si>
  <si>
    <t>Справочно, число   штатных должностей врачей-неврологов для оказания неврологической помощи в рамках первичной медико-санитарной помощи, требуемое  в соответствии со штатными нормативами (потребность)</t>
  </si>
  <si>
    <t xml:space="preserve">Справочно, число  физических лиц  врачей-неврологов для оказания неврологической помощи в рамках первичной медико-санитарной помощи  </t>
  </si>
  <si>
    <t>Справочно, число   штатных должностей врачей-неврологов для оказания неврологической помощи в рамках первичной медико-санитарной помощи (фактическое)</t>
  </si>
  <si>
    <t>2.2.16.</t>
  </si>
  <si>
    <t xml:space="preserve">Длительность ожидания пациентами неврологического профиля лабораторных исследований  в амбулаторно-поликлинических условиях до 1 дня </t>
  </si>
  <si>
    <t>количество и доля (%) от общего числа нуждающихся в проведении исследований пациентов неврологического профиля</t>
  </si>
  <si>
    <t>Справочно, общее число нуждающихся в проведении лабораторных исследований в амбулаторно-поликлинических условиях пациентов неврологического профиля</t>
  </si>
  <si>
    <t>2.2.17.</t>
  </si>
  <si>
    <t xml:space="preserve">Длительность ожидания пациентами неврологического профиля  необходимых диагностических обследований  в амбулаторно-поликлинических условиях до 2  дней </t>
  </si>
  <si>
    <t>количество и доля (%) от общего числа нуждающихся в проведении обследований пациентов неврологического профиля</t>
  </si>
  <si>
    <t>Справочно, общее число нуждающихся в проведении диагностических исследований в амбулаторно-поликлинических условиях пациентов неврологического профиля</t>
  </si>
  <si>
    <t>2.2.18.</t>
  </si>
  <si>
    <t xml:space="preserve">Длительность ожидания пациентами неврологического профиля  приема врачей-специалистов в амбулаторно-поликлинических условиях до 3 дней </t>
  </si>
  <si>
    <t>количество и доля (%) от общего числа нуждающихся в приеме пациентов неврологического профиля</t>
  </si>
  <si>
    <t>Справочно, общее число нуждающихся в приеме врачей-специалистов в амбулаторно-поликлинических условиях пациентов неврологического профиля</t>
  </si>
  <si>
    <t>2.2.19.</t>
  </si>
  <si>
    <t>Количество больных с целевыми показателями артериального давления</t>
  </si>
  <si>
    <t>количество и доля (%) пациентов от общего числа больных артериальной гипертонией</t>
  </si>
  <si>
    <t>Справочно, общее число больных артериальной гипертонией</t>
  </si>
  <si>
    <t>2.2.20.</t>
  </si>
  <si>
    <t>Количество вызовов скорой медицинской помощи при острых нарушениях мозгового кровообращения</t>
  </si>
  <si>
    <t>количество (на 1 тыс. вызовов) и доля (%) от общего числа вызовов</t>
  </si>
  <si>
    <t>Справочно, количество вызовов скорой медицинской помощи при острых нарушениях мозгового кровообращения</t>
  </si>
  <si>
    <t>Справочно, общее количество вызовов скорой медицинской помощи неврологического профиля</t>
  </si>
  <si>
    <t>2.2.21.</t>
  </si>
  <si>
    <t>Количество специализированных бригад скорой медицинской помощи неврологического профиля, полностью укомплектованных в соответствии со штатными нормативами и  перечнем оснащения выездной бригады скорой медицинской помощи</t>
  </si>
  <si>
    <t>количество и доля (%) от общего количества специализированных бригад скорой медицинской помощи</t>
  </si>
  <si>
    <t>Справочно, общее количество специализированных бригад скорой медицинской помощи неврологического профиля</t>
  </si>
  <si>
    <t>2.2.22.</t>
  </si>
  <si>
    <t xml:space="preserve">Количество вызовов скорой помощи к пациентам с острым нарушением мозгового кровообращения со временем доезда до 20 мин. </t>
  </si>
  <si>
    <t>количество (на 1 тыс.вызовов) и доля (%) от общего числа вызовов к пациентам с острыми нарушениями мозгового кровообращения</t>
  </si>
  <si>
    <t>Справочно, общее число вызовов к пациентам с острыми нарушениями мозгового кровообращения  со временем доезда до 20 мин.</t>
  </si>
  <si>
    <t>Справочно, общее число вызовов к пациентам с острыми нарушениями мозгового кровообращения</t>
  </si>
  <si>
    <t>2.2.23.</t>
  </si>
  <si>
    <t>Количество больных с ишемическим инсультом, которым проведен тромболизис</t>
  </si>
  <si>
    <t>количество и доля (%) от общего числа пациентов с острыми нарушениями мозгового кровообращения</t>
  </si>
  <si>
    <t xml:space="preserve">Справочно,  общее число пациентов, у которых было зарегистрировано острое нарушение мозгового кровообращения, выписанных из стационара </t>
  </si>
  <si>
    <t>2.2.24.</t>
  </si>
  <si>
    <t>Количество пациентов, которым зарегистрированы повторные острые нарушения мозгового кровообращения</t>
  </si>
  <si>
    <t>количество и доля (%) от числа первичных острых нарушений мозгового кровообращения</t>
  </si>
  <si>
    <t xml:space="preserve">Справочно,   число пациентов  с  нарушениями мозгового кровообращения, установленными впервые в жизни </t>
  </si>
  <si>
    <t>2.2.25.</t>
  </si>
  <si>
    <t>Количество случаев повторной госпитализации пациентов неврологического профиля после проведенного хирургического вмешательства в течение первых 30 дней после выписки из стационара</t>
  </si>
  <si>
    <t>Справочно,  общее числа выписанных  пациентов неврологического профиля, которым проведено хирургическое вмешательство</t>
  </si>
  <si>
    <t>2.2.26.</t>
  </si>
  <si>
    <t>Количество лиц трудоспособного возраста, впервые признанных инвалидами после перенесенного острого нарушения мозгового кровообращения</t>
  </si>
  <si>
    <t>Справочно,общее числа пациентов трудоспособного возраста (мужчины - 16-59 лет, женжины - 16-54 года), у которых было зарегистрировано острое нарушение мозгового кровообращения</t>
  </si>
  <si>
    <t>2.2.28.</t>
  </si>
  <si>
    <t>Смертность населения от цереброваскулярных болезней</t>
  </si>
  <si>
    <t>количество случаев на 100 тыс. человек населения</t>
  </si>
  <si>
    <t>2.2.29.</t>
  </si>
  <si>
    <t>Смертность населения трудоспособного возраста от цереброваскулярных болезней</t>
  </si>
  <si>
    <t>2.3. Совершенствование оказания медицинской помощи больным акушерского, гинекологического профилей и новорожденным</t>
  </si>
  <si>
    <t>2.3.1.</t>
  </si>
  <si>
    <t>Количество акушерских коек в государственных (муниципальных) учреждениях родовспоможения I группы</t>
  </si>
  <si>
    <t>количество и доля (%) в структуре акушерского коечного фонда</t>
  </si>
  <si>
    <t>2.3.2.</t>
  </si>
  <si>
    <t>Количество акушерских коек в государственных (муниципальных) учреждениях родовспоможения II группы</t>
  </si>
  <si>
    <t>2.3.3.</t>
  </si>
  <si>
    <t>Количество акушерских коек в государственных (муниципальных) учреждениях родовспоможения III группы</t>
  </si>
  <si>
    <t>2.3.4.</t>
  </si>
  <si>
    <t>Количество акушерских коек в учреждениях родовспоможения в составе многопрофильных лечебно-профилактических учреждений</t>
  </si>
  <si>
    <t>2.3.5.</t>
  </si>
  <si>
    <t>Количество акушерских коек в самостоятельных учреждениях родовспоможения</t>
  </si>
  <si>
    <t>Справочно, общее число  акушерских коек в учреждениях (подразделениях) родовспоможения</t>
  </si>
  <si>
    <t>2.3.6.</t>
  </si>
  <si>
    <t>Количество коек реанимации и интенсивной терапии для новорожденных в учреждениях родовспоможения</t>
  </si>
  <si>
    <t>количество и показатель на 1000 родов</t>
  </si>
  <si>
    <t>2.3.7.</t>
  </si>
  <si>
    <t>Количество коек реанимации и интенсивной терапии для новорожденных в детских больницах</t>
  </si>
  <si>
    <t>2.3.8.</t>
  </si>
  <si>
    <t>Количество коек патологии новорожденных и недоношенных детей (II этап выхаживания) в учреждениях родовспоможения</t>
  </si>
  <si>
    <t>2.3.9.</t>
  </si>
  <si>
    <t>Количество коек патологии новорожденных и недоношенных детей (II этап выхаживания) в детских больницах</t>
  </si>
  <si>
    <t>Справочно, число родов в учреждениях (подразделениях) родовспоможения</t>
  </si>
  <si>
    <t>2.3.10.</t>
  </si>
  <si>
    <t>Количество коек в учреждениях родовспоможения I группы, полностью укомплектованных в соответствии со штатными нормативами и стандартами оснащения</t>
  </si>
  <si>
    <t>количество и доля (%) от числа учреждений I группы</t>
  </si>
  <si>
    <t>2.3.11.</t>
  </si>
  <si>
    <t>Количество коек в учреждениях родовспоможения II группы, полностью укомплектованных  в соответствии со штатными нормативами и стандартами оснащения</t>
  </si>
  <si>
    <t>количество и доля (%) от числа учреждений II группы</t>
  </si>
  <si>
    <t>2.3.12.</t>
  </si>
  <si>
    <t>Количество коек в учреждениях родовспоможения III группы, полностью укомплектованных в соответствии со штатными нормативами и стандартами оснащения</t>
  </si>
  <si>
    <t>количество и доля (%) от числа учреждений III группы</t>
  </si>
  <si>
    <t>2.3.13.</t>
  </si>
  <si>
    <t>Количество учреждений родовспоможения, имеющих палаты совместного пребывания матери и ребенка</t>
  </si>
  <si>
    <t>количество и доля (%) от общего числа учреждений родовспоможения</t>
  </si>
  <si>
    <t>Справочно, общее число учреждений родовспоможения</t>
  </si>
  <si>
    <t>2.3.14.</t>
  </si>
  <si>
    <t>Среднегодовая занятость акушерской койки в учреждениях родовспоможения I группы</t>
  </si>
  <si>
    <t>Справочно, количество  койко-дней, проведенное пациентами на акушерских койках в учреждениях родовспоможения I группы</t>
  </si>
  <si>
    <t>2.3.15.</t>
  </si>
  <si>
    <t>Среднегодовая занятость акушерской койки в учреждениях родовспоможения II группы</t>
  </si>
  <si>
    <t>Справочно, количество  койко-дней, проведенное пациентами на акушерских койках в учреждениях родовспоможения II  группы</t>
  </si>
  <si>
    <t>2.3.16.</t>
  </si>
  <si>
    <t>Среднегодовая занятость акушерской койки в учреждениях родовспоможения III группы</t>
  </si>
  <si>
    <t>Справочно, количество  койко-дней, проведенное пациентами на акушерских койках в учреждениях родовспоможения III  группы</t>
  </si>
  <si>
    <t>2.3.17.</t>
  </si>
  <si>
    <t>Среднегодовая занятость акушерской койки в учреждениях родовспоможения в составе многопрофильных лечебно-профилактических учреждений</t>
  </si>
  <si>
    <t>Справочно, количество  койко-дней, проведенное пациентами на акушерских койках в учреждениях родовспоможения в составе многопрофильных лечебно-профилактических учреждений</t>
  </si>
  <si>
    <t>2.3.18.</t>
  </si>
  <si>
    <t>Количество случаев ожидания пациентами гинекологического профиля плановой госпитализации со сроком до 5 дней</t>
  </si>
  <si>
    <t>количество и доля (%) от общего числа  плановых госпитализаций пациентов данного профиля</t>
  </si>
  <si>
    <t>Справочно, общее число  плановых госпитализаций пациентов гинекологического профиля</t>
  </si>
  <si>
    <t>2.3.19.</t>
  </si>
  <si>
    <t>Длительность ожидания пациентами акушерского и гинекологического профилей необходимых лабораторных исследований в амбулаторно-поликлинических условиях до 1 дня</t>
  </si>
  <si>
    <t>количество и доля (%) от общего числа нуждающихся в проведении исследований пациентов акушерско-гинекологического профиля</t>
  </si>
  <si>
    <t xml:space="preserve">Справочно, общее число нуждающихся пациентов акушерско-гинекологического профиля в проведении необходимых лабораторных исследований в амбулаторно-поликлинических условиях   </t>
  </si>
  <si>
    <t>2.3.20.</t>
  </si>
  <si>
    <t>Длительность ожидания пациентами акушерского и гинекологического профилей необходимых диагностических обследований в амбулаторно-поликлинических условиях до 2 дней</t>
  </si>
  <si>
    <t>количество и доля (%) от общего числа нуждающихся в проведении обследований пациентов акушерско-гинекологического профиля</t>
  </si>
  <si>
    <t>Справочно, общее число нуждающихся в проведении обследований пациентов акушерско-гинекологического профиля</t>
  </si>
  <si>
    <t>2.3.21.</t>
  </si>
  <si>
    <t>Длительность ожидания пациентами акушерского и гинекологического профилей приема врачей-специалистов в амбулаторно-поликлинических условиях до 2 дней</t>
  </si>
  <si>
    <t>количество и доля (%) от общего числа пациентов акушерско-гинекологического профиля, ожидающих приема</t>
  </si>
  <si>
    <t>Справочно, общее числа пациентов акушерско-гинекологического профиля, ожидающих приема</t>
  </si>
  <si>
    <t>2.3.22.</t>
  </si>
  <si>
    <t xml:space="preserve">Количество женщин, вставших на учет по беременности до 12 недель </t>
  </si>
  <si>
    <t>количество и доля (%) от числа наблюдавшихся беременных женщин</t>
  </si>
  <si>
    <t>Справочно, количество наблюдавшихся беременных женщин</t>
  </si>
  <si>
    <t>2.3.23.</t>
  </si>
  <si>
    <t>Количество врожденных аномалий (пороков развития), деформаций и хромосомных нарушений плода, не выявленных во время беременности</t>
  </si>
  <si>
    <t>количество и доля (%) от общего числа врожденных аномалий, деформаций и хромосомных нарушений плода</t>
  </si>
  <si>
    <t>количество и доля (%) от общего числа плановых госпитализаций пациентов онкологического профиля</t>
  </si>
  <si>
    <t>Справочно, общее число плановых госпитализаций пациентов онкологического профиля</t>
  </si>
  <si>
    <t>2.4.9.</t>
  </si>
  <si>
    <t>Количество случаев ожидания пациентами онкологического профиля лучевой терапии  со сроком до 15 дней</t>
  </si>
  <si>
    <t>количество и доля (%) от общего числа нуждающихся пациентов онкологического профиля</t>
  </si>
  <si>
    <t>Справочно, общее число нуждающихся в лучевой терапии пациентов  онкологического профиля</t>
  </si>
  <si>
    <t>2.4.10.</t>
  </si>
  <si>
    <t>Количество пациентов со злокачественными новообразованиями в IV клинической стадии, принятых на плановую госпитализацию на койку сестринского ухода, хосписа</t>
  </si>
  <si>
    <t xml:space="preserve">количество и доля (%) от общего числа нуждающихся пациентов онкологического профиля в IV клинической стадии </t>
  </si>
  <si>
    <t xml:space="preserve">Справочно, общее  число нуждающихся в плановой госпитализации пациентов онкологического профиля в IV клинической стадии </t>
  </si>
  <si>
    <t>2.4.11.</t>
  </si>
  <si>
    <t>Укомплектованность первичного звена оказания медицинской помощи врачами-онкологами</t>
  </si>
  <si>
    <t>количество и доля (%) от общего количества медицинского персонала онкологического профиля</t>
  </si>
  <si>
    <t xml:space="preserve">Справочно, число   штатных должностей врачей-онкологов для оказания онкологической помощи в рамках первичной медико-санитарной помощи, требуемое  в соответствии со штатными нормативами 
</t>
  </si>
  <si>
    <t xml:space="preserve">Справочно, число   физических лимц врачей-онкологов для оказания онкологической помощи в рамках первичной медико-санитарной помощи   </t>
  </si>
  <si>
    <t xml:space="preserve">Справочно, число   штатных должностей врачей-онкологов для оказания онкологической помощи в рамках первичной медико-санитарной помощи (фактическое)
</t>
  </si>
  <si>
    <t>2.4.12.</t>
  </si>
  <si>
    <t>Количество онкологических кабинетов поликлиник и кабинетов онкологических диспансеров, полностью укомплектованных в соответствии со штатными нормативами и стандартами оснащения</t>
  </si>
  <si>
    <t>количество и доля (%) от общего количества онкологических кабинетов поликлиник и кабинетов онкологических диспансеров</t>
  </si>
  <si>
    <t>Справочно, общее количество онкологических кабинетов поликлиник и кабинетов онкологических диспансеров</t>
  </si>
  <si>
    <t>2.4.13.</t>
  </si>
  <si>
    <t>Количество случаев раннего выявления злокачественных новообразований на I, II стадии заболевания</t>
  </si>
  <si>
    <t xml:space="preserve"> количество (число на 1 тыс. человек населения) и доля (%) от общего числа выявленных злокачественных новообразований</t>
  </si>
  <si>
    <t>Справочно, число   выявленных случаев злокачественных новообразований на I, II стадии заболевания</t>
  </si>
  <si>
    <t xml:space="preserve">Справочно, число выявленных злокачественных новообразований </t>
  </si>
  <si>
    <t>2.4.14.</t>
  </si>
  <si>
    <t xml:space="preserve">Длительность  ожидания пациентами онкологического профиля необходимых лабораторных исследований в амбулаторно-поликлинических условиях до 3 дней </t>
  </si>
  <si>
    <t>количество и доля (%) от общего числа нуждающихся в проведении исследований пациентов онкологического профиля</t>
  </si>
  <si>
    <t>Справочно, общее число нуждающихся в проведении лабораторных исследований  в амбулаторно-поликлинических условиях  пациентов онкологического профиля</t>
  </si>
  <si>
    <t>2.4.15.</t>
  </si>
  <si>
    <t>Длительность ожидания пациентами онкологического профиля необходимых диагностических обследований  в амбулаторно-поликлинических условиях до 2  дней</t>
  </si>
  <si>
    <t>количество и доля (%) от общего числа нуждающихся в проведении обследований пациентов онкологического профиля</t>
  </si>
  <si>
    <t>Справочно, общее число нуждающихся в проведении  диагностических обследований  в амбулаторно-поликлинических условиях пациентов онкологического профиля</t>
  </si>
  <si>
    <t>2.4.16.</t>
  </si>
  <si>
    <t xml:space="preserve">Длительность ожидания пациентами онкологического профиля приема врачей-специалистов в амбулаторно-поликлинических условиях до 3 дней </t>
  </si>
  <si>
    <t>количество и доля (%) от общего числа пациентов онкологического профиля, ожидающих приема</t>
  </si>
  <si>
    <t>Справочно, общего числа нуждающихся в приеме  врачами-специалистами в амбулаторно-поликлинических условиях  пациентов онкологического профиля</t>
  </si>
  <si>
    <t>2.4.17.</t>
  </si>
  <si>
    <t>Количество женщин в возрасте 40-60 лет, прошедших маммографическое обследование</t>
  </si>
  <si>
    <t>количество (единиц на 1 тыс. человек населения) и доля прошедших обследование (%) в общей численности данной категории населения</t>
  </si>
  <si>
    <t>Справочно,  количество женщин в возрасте 40-60 лет, прошедших маммографическое обследование</t>
  </si>
  <si>
    <t>количество (единиц на 10 тыс. человек населения) и доля (%) в структуре коечного фонда травматологических отделений</t>
  </si>
  <si>
    <t>Справочно, количество коек интенсивного лечения в коечном фонде травматологических  отделений государственных (муниципальных) учреждений здравоохранения</t>
  </si>
  <si>
    <t>2.5.3.</t>
  </si>
  <si>
    <t>Количество коек долечивания и восстановительного лечения пациентов травматологического профиля в государственных (муниципальных) учреждениях здравоохранения</t>
  </si>
  <si>
    <t>Справочно, количество коек восстановительного лечения в коечном фонде травматологических отделений  в государственных (муниципальных) учреждениях здравоохранения</t>
  </si>
  <si>
    <t>Справочно, количество коек в коечном фонде  травматологических отделений государственных (муниципальных) учреждений здравоохранения</t>
  </si>
  <si>
    <t>2.5.4.</t>
  </si>
  <si>
    <t>Количество коек травматологического профиля в межмуниципальных специализированных центрах</t>
  </si>
  <si>
    <t>количество (единиц на 10 тыс. человек населения) и доля (%) в структуре коечного фонда межмуниципальных специализированных центров</t>
  </si>
  <si>
    <t>Справочно, количество коек травматологического профиля в коечном фонде межмуниципальных специализированных центров</t>
  </si>
  <si>
    <t>2.5.5.</t>
  </si>
  <si>
    <t>Количество коек травматологических отделений государственных (муниципальных) учреждений здравоохранения, включая травмоцентры, полностью укомплектованных  в соответствии со штатными нормативами и табелем оснащения</t>
  </si>
  <si>
    <t>количество и доля (%) в структуре коечного фонда травматологических отделений, травмоцентров</t>
  </si>
  <si>
    <t>Справочно, количество коек в коечном фонде травматологических отделений, травмоцентров</t>
  </si>
  <si>
    <t>2.5.6.</t>
  </si>
  <si>
    <t xml:space="preserve">Уровень госпитализации пациентов с сочетанными травмами  в государственные (муниципальные) учреждения здравоохранения, включая травмоцентры </t>
  </si>
  <si>
    <t>случаев на 100 человек населения</t>
  </si>
  <si>
    <t xml:space="preserve">Справочно, число случаев госпитализации пациентов с сочетанными травмами  в государственные (муниципальные) учреждения здравоохранения, включая травмоцентры </t>
  </si>
  <si>
    <t>2.5.7.</t>
  </si>
  <si>
    <t>Количество больных, находившихся в приемном отделении более 1 часа</t>
  </si>
  <si>
    <t>количество и доля (%) от общего числа пациентов данного профиля, поступивших в приемное отделение</t>
  </si>
  <si>
    <t>Справочно, общее число пациентов пациентов травматологического профиля, поступивших в приемное отделение</t>
  </si>
  <si>
    <t>2.5.8.</t>
  </si>
  <si>
    <t>Среднегодовая занятость койки травматологического профиля в государственных (муниципальных) учреждениях здравоохранения, включая койку в травмоцентрах</t>
  </si>
  <si>
    <t xml:space="preserve">Справчно, количество  койко-дней, проведенное пациентами на койках травматологического (ортопедического) профиля в государственных (муниципальных) учреждениях здравоохранения  </t>
  </si>
  <si>
    <t xml:space="preserve">Справочно, среднее число коек травматологического  профиля, фактически развернутых в государственных (муниципальных) учреждениях здравоохранения </t>
  </si>
  <si>
    <t>2.5.9.</t>
  </si>
  <si>
    <t>Количество  пациентов с сочетанными травмами, получивших стационарную медицинскую помощь в соответствии со стандартами медицинской помощи</t>
  </si>
  <si>
    <t>количество и доля (%) от общего числа пациентов травматологического профиля, пролеченных в стационарных условиях</t>
  </si>
  <si>
    <t>Справочно, общее число пациентов травматологического профиля, выбывших из стационара</t>
  </si>
  <si>
    <t>2.5.10.</t>
  </si>
  <si>
    <t>Количество специализированных хирургическо-травматологических бригад скорой медицинской помощи</t>
  </si>
  <si>
    <t>Справочно, число специализированных хирургическо-травматологических бригад скорой медицинской помощи</t>
  </si>
  <si>
    <t>Справочно, число выездных бригад скорой медицинской помощи</t>
  </si>
  <si>
    <t>2.5.11.</t>
  </si>
  <si>
    <t>Количество специализированных хирургическо-травматологических  бригад скорой медицинской помощи, полностью укомплектованных в соответствии со штатными нормативами и полностью оборудованных в соответствии с перечнем оснащения</t>
  </si>
  <si>
    <t>количество и доля (%) от общего количества хирургическо-травматологических выездных бригад скорой медицинской помощи</t>
  </si>
  <si>
    <t>Клиническое излечение пациентов туберкулёзом органов дыхания</t>
  </si>
  <si>
    <t>количество (человек) и доля (%) к общему числу больных туберкулезом органов дыхания, взятых под диспансерное наблюдение в предыдущем году</t>
  </si>
  <si>
    <t>Справочно, количество больных туберкулезом органов дыхания, состоящих на учете на начало года</t>
  </si>
  <si>
    <t>Справочно, количество больных туберкулезом органов дыхания, переведенных в III гр. Диспансерного Учета</t>
  </si>
  <si>
    <t>2.6.3.</t>
  </si>
  <si>
    <t xml:space="preserve">Зарегистрировано больных с наркологическими расстройствами </t>
  </si>
  <si>
    <t>количество (человек) и на 100 тыс. человек</t>
  </si>
  <si>
    <t>2.6.4.</t>
  </si>
  <si>
    <t xml:space="preserve">Зарегистрировано больных с психическими расстройствами </t>
  </si>
  <si>
    <t>2.6.5.</t>
  </si>
  <si>
    <t>Удельный вес лиц больных с установленным диагнозом "наркомания", находящихся в ремиссии свыше двух лет</t>
  </si>
  <si>
    <t>количество  и доля (%) к общему числу лиц, состоящих на диспансерном наблюдении</t>
  </si>
  <si>
    <t>Справочно, количество лиц, состоящих на диспансерном наблюдении с диагнозом "наркомания"</t>
  </si>
  <si>
    <t>Справочно, количество больных с установленным диагнозом "наркомания", находящихся в ремиссии свыше двух лет</t>
  </si>
  <si>
    <t>2.6.6.</t>
  </si>
  <si>
    <t>Удельный вес лиц больных с установленным диагнозом "алкоголизм", находящихся в ремиссии свыше двух лет</t>
  </si>
  <si>
    <t>Справочно, количество лиц, состоящих на диспансерном наблюдении с диагнозом "алкоголизм"</t>
  </si>
  <si>
    <t>Справочно, количество больных с установленным диагнозом "алкоголизм", находящихся в ремиссии свыше двух лет</t>
  </si>
  <si>
    <t>2.6.7.</t>
  </si>
  <si>
    <t>Удельный вес лиц больных с установленным диагнозом психического расстройства, находящихся в ремиссии свыше двух лет</t>
  </si>
  <si>
    <t>Справочно, количество больных с установленным диагнозом психического расстройства, находящихся в ремиссии свыше двух лет</t>
  </si>
  <si>
    <t>Справочно, количество лиц, состоящих на диспансерном наблюдении с  диагнозом психического расстройства</t>
  </si>
  <si>
    <t>2.6.8.</t>
  </si>
  <si>
    <t>Удельный вес лиц больных наркологическими расстройствами, включенных в реабилитационные программы</t>
  </si>
  <si>
    <t xml:space="preserve">количество  и доля (%) к общему числу зарегистрированных больных с наркологическими расстройствами </t>
  </si>
  <si>
    <t>Справочно, количество  больных наркологическими расстройствами, включенных в реабилитационные программы</t>
  </si>
  <si>
    <t>Справочно, количество лиц, состоящих на диспансерном наблюдении  с наркологическими расстройствами</t>
  </si>
  <si>
    <t>2.6.9.</t>
  </si>
  <si>
    <t>Удельный вес лиц больных психическимими растройствами, включенных в  реабилитационные программы</t>
  </si>
  <si>
    <t xml:space="preserve">количество  и доля (%) к общему числу зарегистрированных больных с психическими расстройствами </t>
  </si>
  <si>
    <t>Справочно, количество  больных психическими расстройствами, включенных в реабилитационные программы</t>
  </si>
  <si>
    <t>2.6.10.</t>
  </si>
  <si>
    <t>Удельный вес лиц больных наркологическими расстройствами, успешно завершивших реабилитационные программы</t>
  </si>
  <si>
    <t>Справочно, число больных наркологическими расстройствами, успешно завершивших реабилитационные программы</t>
  </si>
  <si>
    <t>2.6.11.</t>
  </si>
  <si>
    <t>Удельный вес лиц больных психическими  расстройствами, успешно завершивших реабилитационные программы</t>
  </si>
  <si>
    <t>Среднегодовая занятость профильной койки в государственных (муниципальных) учреждениях здравоохранения</t>
  </si>
  <si>
    <t>Количество  койко-дней, проведенное пациентами на профильных койках  в государственных (муниципальных) учреждениях здравоохранения  по территориальной  программе государственных гарантий</t>
  </si>
  <si>
    <t xml:space="preserve">Справочно, среднее число профильных коек, развернутых в государственных (муниципальных) учреждениях здравоохранения  </t>
  </si>
  <si>
    <t>2.7.10.</t>
  </si>
  <si>
    <t>Количество случаев ожидания пациентами соответствующего профиля  плановой госпитализации со сроком до 5 дней</t>
  </si>
  <si>
    <t xml:space="preserve">количество и доля (%) от общего числа плановых госпитализаций профильных пациентов </t>
  </si>
  <si>
    <t>Справочно, общее число плановых госпитализаций пациентов соответствующего профиля</t>
  </si>
  <si>
    <t>2.7.11.</t>
  </si>
  <si>
    <t>Укомплектованность первичного звена оказания медицинской помощи врачами-специалистами соответствующего профиля</t>
  </si>
  <si>
    <t>количество и доля (%) от общего количества медицинского персонала соответствующего профиля</t>
  </si>
  <si>
    <t xml:space="preserve">Справочно, число   штатных должностей врачей-специалистов для оказания профильной помощи, требуемое  в соответствии со штатными нормативами (потребность)  </t>
  </si>
  <si>
    <t>Справочно, число   физических лиц  врачей-специалистов для оказания профильной помощи</t>
  </si>
  <si>
    <t xml:space="preserve">Справочно, число штатных должностей  врачей-специалистов для оказания профильной помощи (фактическое) </t>
  </si>
  <si>
    <t>2.7.12.</t>
  </si>
  <si>
    <t>Длительность ожидания профильными пациентами необходимых диагностических обследований  до 2  дней</t>
  </si>
  <si>
    <t>количество и доля (%) от общего числа нуждающихся в проведении обследований профильных пациентов</t>
  </si>
  <si>
    <t>Справочно, общее число нуждающихся в проведении  обследований профильных пациентов</t>
  </si>
  <si>
    <t>2.7.13.</t>
  </si>
  <si>
    <t xml:space="preserve">Количество специализированных профильных бригад скорой медицинской помощи </t>
  </si>
  <si>
    <t xml:space="preserve">Справочно, число специализированных профильных бригад скорой медицинской помощи </t>
  </si>
  <si>
    <t>2.7.14.</t>
  </si>
  <si>
    <t>Количество специализированных профильных бригад скорой медицинской помощи, полностью укомплектованных в соответствии со штатными нормативами и перечнем оснащения выездной бригады скорой медицинской помощи</t>
  </si>
  <si>
    <t xml:space="preserve">количество и доля (%) от общего количества профильных бригад скорой медицинской помощи </t>
  </si>
  <si>
    <t>Справочно,  общее количество профильных бригад скорой медицинской помощи</t>
  </si>
  <si>
    <t>2.7.15.</t>
  </si>
  <si>
    <t xml:space="preserve">Количество вызовов скорой помощи к пациентам соответствующего профиля со временем доезда до 20 мин. </t>
  </si>
  <si>
    <t>количество (на 1 тыс.вызовов) и доля (%) от общего числа вызовов к профильным пациентам</t>
  </si>
  <si>
    <t>Справочно, количество вызовов скорой медицинской помощи к пациентам соответствующего  профиля со временем доезда до места вызова до 20 мин.</t>
  </si>
  <si>
    <t>Справочно, количество вызовов скорой медицинской помощи к пациентам соответствующего профиля</t>
  </si>
  <si>
    <t>2.7.16.</t>
  </si>
  <si>
    <t>Количество экстренных госпитализаций пациентов профильного заболевания</t>
  </si>
  <si>
    <t>Справочно, количество  экстренных госпитализаций пациентов профильного заболевания</t>
  </si>
  <si>
    <t xml:space="preserve">Справочно, общее число экстренно госпитализированных пациентов </t>
  </si>
  <si>
    <t>2.7.17.</t>
  </si>
  <si>
    <t>Численность лиц трудоспособного возраста, впервые признанных инвалидами после перенесенных профильных заболеваний</t>
  </si>
  <si>
    <t>Справочно, количество  лиц трудоспособного возраста, впервые признанных инвалидами после перенесенных профильных заболеваний</t>
  </si>
  <si>
    <t>2.7.18.</t>
  </si>
  <si>
    <t>Смертность населения от профильных заболеваний</t>
  </si>
  <si>
    <t>2.7.19.</t>
  </si>
  <si>
    <t>психиатрия</t>
  </si>
  <si>
    <t>Число детей, прошедших  долечивание в санаторно-курортных учреждениях в срок до 6 месяцев после стационарного лечения</t>
  </si>
  <si>
    <t>число и доля (%) от числа нуждающихся пациентов</t>
  </si>
  <si>
    <t>Общее число нуждающихся в соответствующем долечивании детей</t>
  </si>
  <si>
    <t>2.8.10.</t>
  </si>
  <si>
    <t>Соотношение численности педиатрических врачебных должностей и должностей среднего медицинского персонала</t>
  </si>
  <si>
    <t>соотношение</t>
  </si>
  <si>
    <t>Численность физических лиц врачей педиатрического профиля</t>
  </si>
  <si>
    <t>Численность физических лиц  среднего медицинского персонала педиатрического профиля</t>
  </si>
  <si>
    <t>2.8.11.</t>
  </si>
  <si>
    <t>Число физических лиц врачей-педиатров, прошедших профессиональную переподготовку и повышение квалификации в течение последних 5 лет</t>
  </si>
  <si>
    <t>число и доля (%) от общей численности врачей</t>
  </si>
  <si>
    <t>Число физических лиц среднего медицинского персонала, прошедших профессиональную переподготовку и повышение квалификации в течение последних 5 лет</t>
  </si>
  <si>
    <t>число и доля (%) от общей численности среднего медицинского персонала</t>
  </si>
  <si>
    <t>Количество вызовов скорой помощи к пациентам акушерского и гинекологического профилей со временем доезда до 20 мин.</t>
  </si>
  <si>
    <t>количество (на 1 тыс. вызовов) и доля (%) к общему числу вызовов</t>
  </si>
  <si>
    <t>Справочно, общее число вызовов скорой помощи к пациентам акушерского и гинекологического профилей со временем доезда до 20 мин.</t>
  </si>
  <si>
    <t>Справочно, общее число вызовов скорой медицинской помощи к пациентам акушерского и гинекологического профилей</t>
  </si>
  <si>
    <t>2.3.31.</t>
  </si>
  <si>
    <t>Материнская смертность</t>
  </si>
  <si>
    <t>на 100 000 родившихся живыми</t>
  </si>
  <si>
    <t xml:space="preserve">Число случаев материнской смертности </t>
  </si>
  <si>
    <t>2.3.33.</t>
  </si>
  <si>
    <t>Перинатальная смертность</t>
  </si>
  <si>
    <t>на 1 000 родившихся живыми и мертвыми</t>
  </si>
  <si>
    <t xml:space="preserve">Число случаев смерти детей в перинатальный период </t>
  </si>
  <si>
    <t>2.3.34.</t>
  </si>
  <si>
    <t>Мертворождаемость</t>
  </si>
  <si>
    <t>Число случаев мертворождений</t>
  </si>
  <si>
    <t>Справочно, число родившихся живыми и мертвыми</t>
  </si>
  <si>
    <t>2.3.35.</t>
  </si>
  <si>
    <t>Ранняя неонатальная смертность</t>
  </si>
  <si>
    <t>на 1 000 родившихся живыми</t>
  </si>
  <si>
    <t>Число  случаев смерти в ранний неонатальный период</t>
  </si>
  <si>
    <t xml:space="preserve">Справочно, число родившихся живыми </t>
  </si>
  <si>
    <r>
      <t xml:space="preserve">Таблица 2. Внедрение стандартов медицинской помощи
 (периодичность представления сведений - квартал, </t>
    </r>
    <r>
      <rPr>
        <b/>
        <u val="single"/>
        <sz val="12"/>
        <rFont val="Arial"/>
        <family val="2"/>
      </rPr>
      <t>полугодие</t>
    </r>
    <r>
      <rPr>
        <b/>
        <sz val="12"/>
        <rFont val="Arial"/>
        <family val="2"/>
      </rPr>
      <t>, 9 месяцев, год)</t>
    </r>
  </si>
  <si>
    <t>Субъект предоставления отчетности</t>
  </si>
  <si>
    <t>№ п/п</t>
  </si>
  <si>
    <t>Наименование показателя реализации программы, индикатора реализации мероприятий  программы модернизации здравоохранения субъектов Российской Федерации</t>
  </si>
  <si>
    <t>Единица измерения</t>
  </si>
  <si>
    <t>Значение индикатора по состоянию на 1 число месяца, следующего за  отчетным периодом</t>
  </si>
  <si>
    <t>текущего года</t>
  </si>
  <si>
    <t>предыдущего года</t>
  </si>
  <si>
    <t>количество (единиц)</t>
  </si>
  <si>
    <t>доля (%)</t>
  </si>
  <si>
    <t>2.1. Совершенствование оказания медицинской помощи больным кардиологического профиля</t>
  </si>
  <si>
    <t>2.1.1.</t>
  </si>
  <si>
    <t xml:space="preserve">Количество коек в кардиологических отделениях государственных (муниципальных) учреждений здравоохранения </t>
  </si>
  <si>
    <t>количество (единиц на 10 тыс. человек населения) и доля (%) в структуре коечного фонда</t>
  </si>
  <si>
    <t xml:space="preserve"> </t>
  </si>
  <si>
    <t xml:space="preserve">Справочно, число  физических лиц врачей-педиатров участковых </t>
  </si>
  <si>
    <t>2.8.13.</t>
  </si>
  <si>
    <t>Укомплектованность участковой службы первичного звена здравоохранения медицинскими сестрами</t>
  </si>
  <si>
    <t>число и доля (%) от необходимого количества</t>
  </si>
  <si>
    <t>Справочно, число   штатных должностей медицинских сестер  участковых, требуемов   в соответствии со штатными нормативами</t>
  </si>
  <si>
    <t>Справочно, число   штатных должностей медицинских сестер  участковых   в соответствии (фактическое)</t>
  </si>
  <si>
    <t xml:space="preserve">Справочно, число   физических лиц медицинских сестер участковых  </t>
  </si>
  <si>
    <t>2.8.14.</t>
  </si>
  <si>
    <t>Укомплектованность первичного звена здравоохранения врачами-специалистами</t>
  </si>
  <si>
    <t>Справочно, число   штатных должностей  врачей-специалистов, требуемое   в соответствии со штатными нормативами</t>
  </si>
  <si>
    <t>Справочно, число   штатных должностей  врачей-специалистов (фактическое)</t>
  </si>
  <si>
    <t xml:space="preserve">Справочно, число   физических лиц врачей-специалистов  </t>
  </si>
  <si>
    <t>2.8.15.</t>
  </si>
  <si>
    <t>Число детей первого года жизни, которым выполнен стандарт диспансерного наблюдения в полном объеме</t>
  </si>
  <si>
    <t>человек на 1 тыс.населения</t>
  </si>
  <si>
    <t>Справочно, численность детей соответствующего возраста на 1 января отчетного года</t>
  </si>
  <si>
    <t>Справочно, число детей первого года жизни, которым выполнен стандарт диспансерного (профилактического) наблюдения в полном объеме</t>
  </si>
  <si>
    <t>2.8.16.</t>
  </si>
  <si>
    <t>Длительность ожидания детьми-пациентами приема врачей-специалистов в амбулаторно-поликлинических условиях (более 3 дней)</t>
  </si>
  <si>
    <t>число и доля (%) от общего числа пациентов, ожидающих приема</t>
  </si>
  <si>
    <t>Число детей-пациентов, ожидающих приема врачей-специалистов в амбулаторно-поликлинических условиях более 3 дней</t>
  </si>
  <si>
    <t>Общее число детей-пациентов, ожидающих приема</t>
  </si>
  <si>
    <t>2.8.17.</t>
  </si>
  <si>
    <t xml:space="preserve">Количество педиатрических бригад скорой медицинской помощи, полностью укомплектованных в соответствии со штатными нормативами и оснащенных в соответствии с перечнем оснащения </t>
  </si>
  <si>
    <t xml:space="preserve">число и доля (%) от общего количества выездных бригад </t>
  </si>
  <si>
    <t xml:space="preserve">Справочно,  число выездных педиатрических бригад скорой медицинской помощи </t>
  </si>
  <si>
    <t>2.8.18.</t>
  </si>
  <si>
    <t xml:space="preserve">Количество вызовов скорой медицинской помощи  детям со временем доезда до 20 мин. </t>
  </si>
  <si>
    <t>число (на 1 тыс.вызовов) и доля (%) к общему числу вызовов</t>
  </si>
  <si>
    <t xml:space="preserve">Справочно, количество вызовов скорой медицинской помощи  детям со временем доезда до 20 мин. </t>
  </si>
  <si>
    <t>Справочно, общее число вызовов скорой медицинской  помощи детям</t>
  </si>
  <si>
    <t>2.8.19.</t>
  </si>
  <si>
    <t>Число единиц медицинского оборудования в педиатрических государственных (муниципальных) учреждениях здравоохранения со степенью износа более 75%</t>
  </si>
  <si>
    <t>число и доля (%) от общего количества имеющегося медицинского оборудования</t>
  </si>
  <si>
    <t>Общее количество имеющегося медицинского оборудования</t>
  </si>
  <si>
    <t>2.8.20.</t>
  </si>
  <si>
    <t>Количество зданий педиатрических учреждений, прошедших капитальный ремонт</t>
  </si>
  <si>
    <t>число и доля (%) от числа зданий, нуждающихся в ремонте</t>
  </si>
  <si>
    <t>Общее число зданий педиатрических учреждений, нуждающихся в ремонте</t>
  </si>
  <si>
    <t>2.8.21.</t>
  </si>
  <si>
    <t>Размер дефицита обеспеченности врачами-педитрами - всего, в том числе оказывающих :</t>
  </si>
  <si>
    <t xml:space="preserve">разница между потребностью и фактической численностью врачей (чел.) и  удельный вес (%) от потребности во врачебных кадрах </t>
  </si>
  <si>
    <t xml:space="preserve">Справочно, фактическая численность физических лиц врачей-педиатров для оказания медицинской помощи по территориальной программе государственных гарантий </t>
  </si>
  <si>
    <t xml:space="preserve">Справочно, потребность во врачах-педиатрах  для оказания медицинской помощи по территориальной программе государственных гарантий </t>
  </si>
  <si>
    <t>2.8.22.</t>
  </si>
  <si>
    <t>амбулаторную медицинскую помощь детям</t>
  </si>
  <si>
    <t xml:space="preserve">Количество коек по профилю «сердечно-сосудистая хирургия» в государственных (муниципальных) учреждениях здравоохранения, полностью укомплектованных в соответствии со штатными нормативами и стандартами оснащения </t>
  </si>
  <si>
    <t>2.1.8.</t>
  </si>
  <si>
    <t xml:space="preserve">Количество пациентов кардиологического профиля, нуждающихся в плановой госпитализации </t>
  </si>
  <si>
    <t>количество пациентов и доля (%) от общего числа пациентов кардиологического профиля, состоящих на диспансерном учете</t>
  </si>
  <si>
    <t xml:space="preserve">Справочно,  количество пациентов с болезнями системы кровообращения, состоящих на диспансерном учете и нуждающихся в плановой госпитализации </t>
  </si>
  <si>
    <t>человек</t>
  </si>
  <si>
    <t>Справочно, общее количество пациентов с болезнями системы кровообращения, состоящих на диспансерном учете</t>
  </si>
  <si>
    <t>2.1.9.</t>
  </si>
  <si>
    <t>Количество пациентов кардиологического профиля, которым проведена плановая госпитализация</t>
  </si>
  <si>
    <t>количество пациентов и доля (%) от общего числа пациентов кардиологического профиля, нуждающихся в плановой госпитализации</t>
  </si>
  <si>
    <t>Справочно, общее число пациентов кардиологического профиля,  нуждающихся в плановой госпитализации</t>
  </si>
  <si>
    <t>2.1.10.</t>
  </si>
  <si>
    <t>Количество  пациентов кардиологического профиля, получивших стационарную медицинскую помощь в соответствии со стандартами медицинской помощи</t>
  </si>
  <si>
    <t>количество и доля (%) от общего числа  пациентов кардиологического профиля, пролеченных в стационарных условиях</t>
  </si>
  <si>
    <t>Справочно, общее число пациентов кардиологического профиля, выбывших (выписанных и умерших) из стационара</t>
  </si>
  <si>
    <t>2.1.11.</t>
  </si>
  <si>
    <t>Среднегодовая занятость койки кардиологического профиля в государственных (муниципальных) учреждениях здравоохранения</t>
  </si>
  <si>
    <t>дней</t>
  </si>
  <si>
    <t xml:space="preserve">Справочно, количество  койко-дней, проведенное пациентами на койках кардиологического профиля в государственных (муниципальных) учреждениях здравоохранения  </t>
  </si>
  <si>
    <t>койко-день</t>
  </si>
  <si>
    <t xml:space="preserve">Справочно, среднее число коек кардиологического профиля, фактически развернутых в государственных (муниципальных) учреждениях здравоохранения  для оказания медицинской помощи </t>
  </si>
  <si>
    <t>2.1.12.</t>
  </si>
  <si>
    <t>Количество пациентов с острым инфарктом миокарда, которым проведена тромболитическая терапия в первые 12 часов госпитализации</t>
  </si>
  <si>
    <t>количество (на 1 тыс. пациентов данного профиля) и доля (%) от общего числа госпитализированных пациентов с острым инфарктом миокарда</t>
  </si>
  <si>
    <t>Справочно, количество пациентов с острым инфарктом миокарда, которым проведена тромболитическая терапия в первые 12 часов госпитализации</t>
  </si>
  <si>
    <t xml:space="preserve">Справочно, количество пациентов кардиологического профиля </t>
  </si>
  <si>
    <t>Справочно, общее число госпитализированных пациентов с острым инфарктом миокарда</t>
  </si>
  <si>
    <t>2.1.13.</t>
  </si>
  <si>
    <t>Количество  проведенных хирургических  и эндоваскулярных коррекций коронарных сосудов и нарушений ритма сердца</t>
  </si>
  <si>
    <t>количество (единиц на 1 тыс. человек населения) и доля (%) от числа нуждающихся пациентов кардиологического профиля</t>
  </si>
  <si>
    <t>Справочно, количество проведенных хирургических  и эндоваскулярных коррекций коронарных сосудов и нарушений ритма сердца</t>
  </si>
  <si>
    <t>единица</t>
  </si>
  <si>
    <t>Справочно, число нуждающихся в проведении хирургических  и эндоваскулярных коррекций коронарных сосудов и нарушений ритма сердца</t>
  </si>
  <si>
    <t>2.1.14.</t>
  </si>
  <si>
    <t>Количество проведенных протезирований и/или пластик клапана сердца</t>
  </si>
  <si>
    <t>Справочно, количество проведенных протезирований и/или пластик клапана сердца</t>
  </si>
  <si>
    <t>Справочно, число нуждающихся в проведении протезирования и/или пластики клапана сердцапа</t>
  </si>
  <si>
    <t>2.1.15.</t>
  </si>
  <si>
    <t>Количество случаев ожидания пациентами кардиологического профиля плановой госпитализации со сроком до 5 дней</t>
  </si>
  <si>
    <t>количество и доля (%) от общего числа плановых госпитализаций пациентов кардиологического профиля</t>
  </si>
  <si>
    <t>Справочно, общее число плановых госпитализаций пациентов кардиологического профиля</t>
  </si>
  <si>
    <t>2.1.16.</t>
  </si>
  <si>
    <t xml:space="preserve">Справочно, фактическая численность физических лиц врачей-педиатров для оказания амбулаторной медицинской помощи по территориальной программе государственных гарантий </t>
  </si>
  <si>
    <t xml:space="preserve">Справочно, потребность во врачах-педиатрах  для оказания амбулаторной медицинской помощи по территориальной программе государственных гарантий </t>
  </si>
  <si>
    <t>2.8.23.</t>
  </si>
  <si>
    <t>стационарную медицинскую помощь детям</t>
  </si>
  <si>
    <t xml:space="preserve">Справочно, фактическая численность физических лиц врачей-педиатров для оказания стационарной  медицинской помощи по территориальной программе государственных гарантий </t>
  </si>
  <si>
    <t xml:space="preserve">Справочно, потребность во врачах-педиатрах  для оказания стационарной медицинской помощи по территориальной программе государственных гарантий </t>
  </si>
  <si>
    <t>2.8.24.</t>
  </si>
  <si>
    <t>Охват детей диспансерным наблюдением в декретированные сроки</t>
  </si>
  <si>
    <t>человек и доля (%)</t>
  </si>
  <si>
    <t>Справочно, количество детей, охваченных диспансерным наблюдением в декретированные сроки</t>
  </si>
  <si>
    <t>Справочно, численность детей, подлежащих диспансеризации в декретируемые сроки   на 1 января  отчетного года</t>
  </si>
  <si>
    <t>2.8.25.</t>
  </si>
  <si>
    <t>Количество жалоб по поводу взимания денежных средств за оказание медицинской помощи детям, предусмотренной Территориальной программой государственных гарантий оказания гражданам Российской Федерации бесплатной медицинской помощи</t>
  </si>
  <si>
    <t>количество на 1 тыс. населения соответствующего возраста</t>
  </si>
  <si>
    <t>Справочно, количество жалоб по поводу взимания денежных средств за оказание медицинской помощи детям, предусмотренной Территориальной программой государственных гарантий оказания гражданам Российской Федерации бесплатной медицинской помощи</t>
  </si>
  <si>
    <t>2.8.26.</t>
  </si>
  <si>
    <t>Общая заболеваемость детей в возрасте 0-17 лет</t>
  </si>
  <si>
    <t>на 100 тыс.детей соответствующего возраста</t>
  </si>
  <si>
    <t>Справочно, число зарегистрированных больных в возрасте 0-17 лет</t>
  </si>
  <si>
    <t>2.8.27.</t>
  </si>
  <si>
    <t>Смертность на дому</t>
  </si>
  <si>
    <t>количество и доля (%) к общему числу умерших детей в возрасте до одного года</t>
  </si>
  <si>
    <t>Справочно, численность детей в возрасте до одного года, умерших на дому</t>
  </si>
  <si>
    <t>Справочно,  общее число детей, умерших  в возрасте до одного года</t>
  </si>
  <si>
    <t>2.8.28.</t>
  </si>
  <si>
    <t>Досуточная летальность</t>
  </si>
  <si>
    <t>количество и доля (%) к общему числу  детей в возрасте до одного года жизни, умреших в первые сутки в стационаре</t>
  </si>
  <si>
    <t>Справочно, численность детей в возрасте до 1 года, умерших в течение первых суток после поступления в стационар</t>
  </si>
  <si>
    <t>Справочно,  общее число  детей в возрасте до одного года, умерших в   стационаре</t>
  </si>
  <si>
    <t>2.8.29.</t>
  </si>
  <si>
    <t>Смертность детей в возрасте от 0 до 4 лет включительно</t>
  </si>
  <si>
    <t>человек на 1 тыс.населения соответствующего возраста</t>
  </si>
  <si>
    <t>Справочно, число умерших детей в возрасте от 0 до 4 лет включительно</t>
  </si>
  <si>
    <t>Справочно, численность детей в возрасте 0-4 года  включительно  на 1 января  отчетного года</t>
  </si>
  <si>
    <t>2.8.30.</t>
  </si>
  <si>
    <t>Смертность детей в возрасте от 0 до 17 лет включительно</t>
  </si>
  <si>
    <t>на 100000 населения соответствующего возраста</t>
  </si>
  <si>
    <t>Справочно, число умерших детей в возрасте от 0 до 17 лет включительно</t>
  </si>
  <si>
    <t xml:space="preserve">Справочно, общая численность коечного фонда в государственных (муниципальных) учреждениях здравоохранения </t>
  </si>
  <si>
    <t>Справочно, численность детей в возрасте 0-17 лет включительно  на 1 января  отчетного года</t>
  </si>
  <si>
    <t>2.9. Повышение доступности и качества оказания медицинской помощи населению по всем профилям заболеваний</t>
  </si>
  <si>
    <t>2.9.1.</t>
  </si>
  <si>
    <t>Количество коек в государственных (муниципальных) учреждениях здравоохранения</t>
  </si>
  <si>
    <t>единиц на 10 тыс.человек населения</t>
  </si>
  <si>
    <t>2.9.2.</t>
  </si>
  <si>
    <t>Количество коек в межмуниципальных специализированных центрах</t>
  </si>
  <si>
    <t>единиц на 10 тыс. человек  населения</t>
  </si>
  <si>
    <t xml:space="preserve">Справочно, количество коек в коечном фонде межмуниципальных специализированных центров </t>
  </si>
  <si>
    <t>2.9.3.</t>
  </si>
  <si>
    <t xml:space="preserve">Количество коек интенсивного лечения </t>
  </si>
  <si>
    <t>количество и доля (%) к общей численности коечного фонда</t>
  </si>
  <si>
    <t>2.9.4.</t>
  </si>
  <si>
    <t>Количество коек долечивания и восстановительного лечения</t>
  </si>
  <si>
    <t>Справочно, количество коек восстановительного лечения</t>
  </si>
  <si>
    <t>2.9.5.</t>
  </si>
  <si>
    <t>Количество коек сестринского ухода</t>
  </si>
  <si>
    <t>2.9.6.</t>
  </si>
  <si>
    <t>Количество больничных государственных (муниципальных) учреждений здравоохранения, объединивших приемное отделение с отделением скорой медицинской помощи</t>
  </si>
  <si>
    <t>количество и доля (%) от общего количества государственных (муниципальных) учреждений здравоохранения</t>
  </si>
  <si>
    <t>Укомплектованность первичного звена оказания медицинской помощи врачами-кардиологами</t>
  </si>
  <si>
    <t>количество и доля (%) от общего количества медицинского персонала кардиологического профиля</t>
  </si>
  <si>
    <t>Справочно, число   штатных должностей врачей-кардиологов для оказания кардиологической помощи в рамках первичной медико-санитарной помощи, требуемое  в соответствии со штатными нормативами</t>
  </si>
  <si>
    <t>единиц</t>
  </si>
  <si>
    <t xml:space="preserve">Справочно, число физических лиц  врачей-кардиологов для оказания кардиологической помощи в рамках первичной медико-санитарной помощи </t>
  </si>
  <si>
    <t>Справочно, число   штатных должностей врачей-кардиологов для оказания кардиологической помощи в рамках первичной медико-санитарной помощи (фактическое)</t>
  </si>
  <si>
    <t>2.1.17.</t>
  </si>
  <si>
    <t>Количество случаев ожидания пациентами кардиологического профиля необходимых лабораторных исследований в амбулаторно-поликлинических условиях до 1 дня</t>
  </si>
  <si>
    <t>количество и доля (%) от общего числа нуждающихся в проведении исследований пациентов кардиологического профиля</t>
  </si>
  <si>
    <t>Справочно, общее число нуждающихся в проведении лабораторных исследований в амбулаторно-поликлинических условиях пациентов кардиологического профиля</t>
  </si>
  <si>
    <t>2.1.18.</t>
  </si>
  <si>
    <t>Количество случаев ожидания пациентами кардиологического профиля необходимых диагностических обследований в амбулаторно-поликлинических условиях до 2  дней</t>
  </si>
  <si>
    <t>количество и доля (%) от общего числа нуждающихся в проведении обследований пациентов кардиологического профиля</t>
  </si>
  <si>
    <t>Справочно, общее число нуждающихся в проведении диагностических исследований в амбулаторно-поликлинических условиях пациентов кардиологического профиля</t>
  </si>
  <si>
    <t>2.1.19.</t>
  </si>
  <si>
    <t>Количество случаев ожидания пациентами кардиологического профиля приема врачей-специалистов в амбулаторно-поликлинических условиях до 3 дней</t>
  </si>
  <si>
    <t>количество и доля (%) от общего числа нуждающихся в приеме пациентов кардиологического профиля</t>
  </si>
  <si>
    <t>Справочно, общее число нуждающихся в приеме врачами-специалистами в амбулаторно-поликлинических условиях пациентов кардиологического профиля</t>
  </si>
  <si>
    <t>2.1.20.</t>
  </si>
  <si>
    <t>Количество специализированных бригад скорой медицинской помощи кардиологического профиля</t>
  </si>
  <si>
    <t>количество (единиц на 10 тыс. человек населения) и доля (%) к числу выездных бригад скорой медицинской помощи</t>
  </si>
  <si>
    <t>Справочно, число специализированных бригад скорой медицинской помощи кардиологического профиля</t>
  </si>
  <si>
    <t>Справочно, число  выездных бригад скорой медицинской помощи всех профилей</t>
  </si>
  <si>
    <t>2.1.21.</t>
  </si>
  <si>
    <t>Количество специализированных бригад скорой медицинской помощи кардиологического профиля, полностью укомплектованных в соответствии со штатными нормативами и перечнем оснащения выездной бригады скорой медицинской помощи</t>
  </si>
  <si>
    <t>количество и доля (%) от общего количества выездных бригад скорой медицинской помощи кардиологического профиля</t>
  </si>
  <si>
    <t>Справочно,  общее количество выездных бригад скорой медицинской помощи кардиологического профиля</t>
  </si>
  <si>
    <t>2.1.22.</t>
  </si>
  <si>
    <t xml:space="preserve">Количество вызовов скорой помощи к пациентам кардиологического профиля со временем доезда до 20 мин. </t>
  </si>
  <si>
    <t>количество (на 1 тыс.вызовов) и доля (%) от общего числа вызовов к пациентам кардиологического профиля</t>
  </si>
  <si>
    <t>Справочно, общее количество государственных (муниципальных) учреждений здравоохранения</t>
  </si>
  <si>
    <t xml:space="preserve">единиц </t>
  </si>
  <si>
    <t>2.9.7.</t>
  </si>
  <si>
    <t>Количество коек (самостоятельных и в составе послеоперационных отделений) для противошоковых мероприятий, полностью укомплектованных в соответствии со штатными нормативами и со стандартами дополнительного оснащения операционных отделений для противошоковы</t>
  </si>
  <si>
    <t>количество и доля (%) от общего количества профильных коек</t>
  </si>
  <si>
    <t>Справочно, количество профильных коек</t>
  </si>
  <si>
    <t>2.9.8.</t>
  </si>
  <si>
    <t xml:space="preserve">Уровень госпитализации в государственные (муниципальные) учреждения здравоохранения </t>
  </si>
  <si>
    <t xml:space="preserve">Число случаев госпитализации в государственные (муниципальные) учреждения здравоохранения </t>
  </si>
  <si>
    <t xml:space="preserve">случай </t>
  </si>
  <si>
    <t>2.9.9.</t>
  </si>
  <si>
    <t>Средняя продолжительность пребывания пациента на койке в государственных (муниципальных) учреждениях здравоохранения</t>
  </si>
  <si>
    <t xml:space="preserve">Справочно, число койко-дней, проведенное пациентами на койках  в государственных (муниципальных) учреждениях здравоохранения  </t>
  </si>
  <si>
    <t xml:space="preserve">Справочно, число поступивших пациентов на койки  в государственные (муниципальные) учреждения здравоохранения  </t>
  </si>
  <si>
    <t xml:space="preserve">Справочно, число выбывших пациентов с коек государственных (муниципальных) учреждений здравоохранения, получивших лечение  </t>
  </si>
  <si>
    <t xml:space="preserve">Справочно, число умерших пациентов на койках в государственных (муниципальных) учреждениях здравоохранения  </t>
  </si>
  <si>
    <t>2.9.11.</t>
  </si>
  <si>
    <t xml:space="preserve">Количество случаев внутрибольничной инфекции в государственных (муниципальных) больничных учреждениях </t>
  </si>
  <si>
    <t>количество и доля (%) от общего числа пролеченных</t>
  </si>
  <si>
    <t xml:space="preserve">Справочно, общее число выбывших пациентов из  государственных (муниципальных) больничных учреждений </t>
  </si>
  <si>
    <t>2.9.12.</t>
  </si>
  <si>
    <t>Количество пациентов, получивших  стационарную медицинскую помощь в соответствии со стандартами оказания медицинской помощи</t>
  </si>
  <si>
    <t>количество и доля (%) от общего числа пациентов, пролеченных в стационарных условиях</t>
  </si>
  <si>
    <t>Справочно, общее число пациентов, выбывших из стационара</t>
  </si>
  <si>
    <t>2.9.13.</t>
  </si>
  <si>
    <t>Количество пациентов, прошедших  долечивание в санаторно-курортных учреждениях в срок до 6 месяцев после стационарного лечения</t>
  </si>
  <si>
    <t>количество и доля (%) от числа нуждающихся пациентов</t>
  </si>
  <si>
    <t>Справочно, количество пациентов, нуждающихся в долечивании в санаторно-курортных учреждениях после стационарного лечения</t>
  </si>
  <si>
    <t>2.9.14.</t>
  </si>
  <si>
    <t>Количество случаев ожидания пациентами плановой госпитализации со сроком до 5 дней</t>
  </si>
  <si>
    <t xml:space="preserve">количество и доля (%) от общего числа плановых госпитализаций </t>
  </si>
  <si>
    <t xml:space="preserve">Справочно, общее число плановых госпитализаций </t>
  </si>
  <si>
    <t>2.9.15.</t>
  </si>
  <si>
    <t>Соотношение численности врачебных должностей и должностей среднего медицинского персонала</t>
  </si>
  <si>
    <t>раз</t>
  </si>
  <si>
    <t>Справочно, общее количество физических лиц врачей</t>
  </si>
  <si>
    <t>Справочно, общее количество физических лиц среднего медицинского персонала</t>
  </si>
  <si>
    <t>2.9.16.</t>
  </si>
  <si>
    <t>Количество физических лиц врачей, прошедших профессиональную переподготовку и повышение квалификации в течение последних 5 лет</t>
  </si>
  <si>
    <t>количество и доля (%) от общей численности врачей</t>
  </si>
  <si>
    <t>Количество физических лиц среднего медицинского персонала, прошедших профессиональную переподготовку и повышение квалификации в течение последних 5 лет</t>
  </si>
  <si>
    <t>количество и доля (%) от общей численности среднего медицинского персонала</t>
  </si>
  <si>
    <t>Справочно, количество вызовов скорой медицинской помощи к пациентам кардиологического профиля со временем доезда до места вызова до 20 мин.</t>
  </si>
  <si>
    <t xml:space="preserve">Справочно, количество вызовов скорой медицинской помощи </t>
  </si>
  <si>
    <t>Справочно, количество вызовов скорой медицинской помощи к пациентам кардиологического профиля</t>
  </si>
  <si>
    <t>2.1.23.</t>
  </si>
  <si>
    <t>Количество больных с острым коронарным синдромом, которым проведен тромболизис бригадой скорой медицинской помощи</t>
  </si>
  <si>
    <t>количество (на 1 тыс. пациентов данного профиля) и доля (%) от общего числа больных с острым коронарным синдромом, которым оказана скорая медицинская помощь</t>
  </si>
  <si>
    <t>Справочно, количество  больных с острым и повтоным инфарктом миокарда (код  по МКБ-10: I21-I22), которым проведен тромболизис бригадой скорой медицинской помощи</t>
  </si>
  <si>
    <t>Справочно, общее число пациентов данного профиля</t>
  </si>
  <si>
    <t>Справочно, общее число больных с острым коронарным синдромом, которым оказана скорая медицинская помощь</t>
  </si>
  <si>
    <t>2.1.24.</t>
  </si>
  <si>
    <t>Средняя длительность периода от прибытия к больному с острым коронарным синдромом (острым инфарктом миокарда, нестабильной стенокардией) бригады скорой медицинской помощи до госпитализации больного в стационар</t>
  </si>
  <si>
    <t>минуты</t>
  </si>
  <si>
    <t>2.1.25.</t>
  </si>
  <si>
    <t>Количество экстренных госпитализаций пациентов кардиологического профиля</t>
  </si>
  <si>
    <t xml:space="preserve">количество (случаев на 1 тыс. человек прикрепленного населения) и доля (%) от общего числа экстренно госпитализированных пациентов </t>
  </si>
  <si>
    <t xml:space="preserve">Справочно, количество  экстренных госпитализаций пациентов кардиологического профиля </t>
  </si>
  <si>
    <t>случай</t>
  </si>
  <si>
    <t xml:space="preserve">Справочно, общее число экстренных госпитализаций пациентов </t>
  </si>
  <si>
    <t>2.1.26.</t>
  </si>
  <si>
    <t xml:space="preserve">Количество пациентов, которым зарегистрирован повторный инфаркт миокарда </t>
  </si>
  <si>
    <t>количество (число на 1 тыс. человек населения) и доля (%) от общего числа пациентов с  острым инфарктом миокарда</t>
  </si>
  <si>
    <t xml:space="preserve">Справочно, количество  зарегистрированных случаев повторного инфаркта миокарда </t>
  </si>
  <si>
    <t>Справочно, количество зарегистрированных случаев острого инфаркта миокарда</t>
  </si>
  <si>
    <t>2.1.27.</t>
  </si>
  <si>
    <t>Количество случаев повторной госпитализации пациентов кардиологического профиля после проведенного хирургического вмешательства в течение первых 30 дней после выписки из стационара</t>
  </si>
  <si>
    <t>количество и доля (%) от общего числа пациентов данного профиля, которым проведено хирургическое вмешательство</t>
  </si>
  <si>
    <t>Справочно,  общее число выписанных пациентов кардиологического  профиля, которым проведено хирургическое вмешательство</t>
  </si>
  <si>
    <t>2.1.28.</t>
  </si>
  <si>
    <t xml:space="preserve">Численность лиц трудоспособного возраста, впервые признанных инвалидами вследствие перенесенных кардиологических заболеваний </t>
  </si>
  <si>
    <t>количество (на 10 тыс. человек населения) и доля (%) к общему числу лиц, впервые признанных инвалидами</t>
  </si>
  <si>
    <t>Справочно, число  лиц трудоспособного возраста, впервые признанных инвалидами вследствие перенесенных болезней системы кровообращения</t>
  </si>
  <si>
    <t>Справочно, среднегодовая численность населения трудоспособного возраста   отчетного года</t>
  </si>
  <si>
    <t>Справочно, общее количество физических лиц врачей (на отчетный период)</t>
  </si>
  <si>
    <t>2.9.17.</t>
  </si>
  <si>
    <t>Количество пациентов, находившихся в  приемном отделении более 1 часа</t>
  </si>
  <si>
    <t>количество и доля (%) от общего числа госпитализированных</t>
  </si>
  <si>
    <t>Справочно, общая численность поступивших пациентов</t>
  </si>
  <si>
    <t>2.9.18.</t>
  </si>
  <si>
    <t>Количество действующих в сельской местности субъекта Российской Федерации офисов врачей общей практики (семейных врачей) и фельдшерско-акушерских пунктов, полностью укомплектованных в соответствии со штатными нормативами и табелями оснащения</t>
  </si>
  <si>
    <t>количество и доля (%) к общему количеству офисов врачей общей практики и фельдшерско-акушерских пунктов, работающих в сельской местности</t>
  </si>
  <si>
    <t>Справочно, количество действующих в сельской местности фельдшерско-акушерских пунктов, полностью укомплектованных в соответствии со штатными нормативами и табелями оснащения</t>
  </si>
  <si>
    <t>Количество действующих в сельской местности офисов врачей общей практики (семейных врачей), полностью укомплектованных в соответствии со штатными нормативами и табелями оснащения</t>
  </si>
  <si>
    <t>Справочно, общее количество офисов врачей общей практики (семейных врачей) в сельской местности</t>
  </si>
  <si>
    <t>Справочно, общее количество фельдшерско-акушерских пунктов в сельской местности</t>
  </si>
  <si>
    <t>2.9.19.</t>
  </si>
  <si>
    <t xml:space="preserve">Укомплектованность участковой службы первичного звена врачами </t>
  </si>
  <si>
    <t>количество и доля (%) от необходимого количества в соответствии со штатными нормативами</t>
  </si>
  <si>
    <t>Справочно, число   штатных должностей участковых врачей, требуемое  в соответствии с штатными нормативами</t>
  </si>
  <si>
    <t xml:space="preserve">Справочно, число   штатных должностей участковых врачей (фактическое) </t>
  </si>
  <si>
    <t xml:space="preserve">Справочно, число  физических лиц  участковых врачей </t>
  </si>
  <si>
    <t>2.9.20.</t>
  </si>
  <si>
    <t>Укомплектованность участковой службы первичного звена медицинскими сестрами</t>
  </si>
  <si>
    <t>количество и доля (%) от необходимого количества</t>
  </si>
  <si>
    <t>Справочно, число   штатных должностей медицинских сестер участковой службы, требуемое в соответствии с штатными нормативами</t>
  </si>
  <si>
    <t>Справочно, число   штатных должностей медицинских сестер участковой службы (фактическое)</t>
  </si>
  <si>
    <t xml:space="preserve">Справочно, число   физических лиц  медицинских сестер участковой службы </t>
  </si>
  <si>
    <t>2.9.21.</t>
  </si>
  <si>
    <t>Справочно, число   штатных должностей врачей-специалистов для оказания специализированной медицинской  помощи в рамках первичной медико-санитарной помощи, требуемое   в соответствии с штатными нормативами</t>
  </si>
  <si>
    <t>Справочно, число   штатных должностей врачей-специалистов для оказания специализированной медицинской  помощи в рамках первичной медико-санитарной помощи (фактическое)</t>
  </si>
  <si>
    <t xml:space="preserve">Справочно, число   физических диц  врачей-специалистов для оказания специализированной медицинской  помощи в рамках первичной медико-санитарной помощи </t>
  </si>
  <si>
    <t>2.9.22.</t>
  </si>
  <si>
    <t>Количество пациентов, получивших амбулаторную медицинскую помощь в соответствии со стандартами оказания медицинской помощи</t>
  </si>
  <si>
    <t>количество и доля (%) от общего числа пациентов, пролеченных в амбулаторных условиях</t>
  </si>
  <si>
    <t>Справочно, общее число пациентов, которым оказана медицинская помощь  в амбулаторных условиях</t>
  </si>
  <si>
    <t>2.9.23.</t>
  </si>
  <si>
    <t>Количество человек, прошедших комплексное обследование в центрах здоровья</t>
  </si>
  <si>
    <t>2.9.24.</t>
  </si>
  <si>
    <t>Справочно, общее число лиц, впервые признанных инвалидами в трудоспособном возрасте</t>
  </si>
  <si>
    <t>2.1.30.</t>
  </si>
  <si>
    <t>Количество умерших от инфаркта миокарда в первые 24 часа после поступления в стационар</t>
  </si>
  <si>
    <t>количество умерших и доля (%) к общему числу поступивших в стационар  с инфарктом миокарда</t>
  </si>
  <si>
    <t>Справочно,  общее число поступивших в стационар  с инфарктом миокарда</t>
  </si>
  <si>
    <t>2.1.31.</t>
  </si>
  <si>
    <t>Количество случаев смерти  от заболеваний сердечно-сосудистой системы в течение 7 суток после выписки из стационара</t>
  </si>
  <si>
    <t>количество и доля (%) от общего числа пролеченных в стационарных условиях пациентов сердечно-сосудистого профиля</t>
  </si>
  <si>
    <t>Справочно,  общее число выбывших (выписанных и умерших) пациентов, пролеченных в стационарных условиях  от болезней системы кровообращения</t>
  </si>
  <si>
    <t>2.1.32.</t>
  </si>
  <si>
    <t xml:space="preserve">Смертность населения от болезней системы кровообращения </t>
  </si>
  <si>
    <t>количество случаев на 100 тыс.человек населения</t>
  </si>
  <si>
    <t>2.1.34.</t>
  </si>
  <si>
    <t>Смертность населения от болезней системы кровообращения в трудоспособном возрасте</t>
  </si>
  <si>
    <t>2.1.35.</t>
  </si>
  <si>
    <t>Смертность населения трудоспособного возраста от острого инфаркта миокарда</t>
  </si>
  <si>
    <t>2.1.36.</t>
  </si>
  <si>
    <t>Количество умерших от ишемической болезни сердца в присутствии врача, фельдшера скорой медицинской помощи</t>
  </si>
  <si>
    <t>количество и доля (%) от общего числа умерших от ишемической болезни сердца</t>
  </si>
  <si>
    <t>2.1.37.</t>
  </si>
  <si>
    <t>Количество умерших пациентов от ишемических болезни сердца в стационаре</t>
  </si>
  <si>
    <t>количество и доля (%) от общего числа пациентов, умерших от ишемической болезни сердца</t>
  </si>
  <si>
    <t>Заполняется из словаря:</t>
  </si>
  <si>
    <t>Справочно, численность населения на 1 января  отчетного года</t>
  </si>
  <si>
    <t>Справочно, количество коек - всего в коечном фонде  государственных (муниципальных) учреждений здравоохранения</t>
  </si>
  <si>
    <t>2.2. Совершенствование оказания медицинской помощи больным с сосудистыми заболеваниями нервной системы</t>
  </si>
  <si>
    <t>2.2.1.</t>
  </si>
  <si>
    <t xml:space="preserve">Количество коек в неврологических отделениях для больных с острыми нарушениями мозгового кровообращения государственных (муниципальных) учреждениий здравоохранения </t>
  </si>
  <si>
    <t>количество (коек на 10 тыс. человек населения) и доля (%) в структуре коечного фонда</t>
  </si>
  <si>
    <t>Справочно, количество неврологических коек для больных с острыми нарушениями мозгового кровообращения в государственных (муниципальных) учреждениях здравоохранения</t>
  </si>
  <si>
    <t>2.2.2.</t>
  </si>
  <si>
    <t>Количество коек интенсивного наблюдения и лечения в неврологических отделениях для больных с острыми нарушениями мозгового кровообращения государственных (муниципальных) учреждений здравоохранения</t>
  </si>
  <si>
    <t>количество (коек на 10 тыс. человек населения) и доля (%) к общей численности коечного фонда неврологических отделений</t>
  </si>
  <si>
    <t xml:space="preserve">Справочно, количество коек  интенсивного наблюдения и  лечения, на которых проходили лечение больные с острыми нарушениями мозгового кровообращения  в коечном фонде неврологических отделений государственных (муниципальных) учреждений здравоохранения </t>
  </si>
  <si>
    <t>Справочно, количество коек в коечном фонде неврологических  отделений государственных (муниципальных) учреждений здравоохранения</t>
  </si>
  <si>
    <t>2.2.3.</t>
  </si>
  <si>
    <t>Длительность ожидания пациентами  необходимых лабораторных исследований в амбулаторно-поликлинических условиях до 1 дня</t>
  </si>
  <si>
    <t>количество и доля (%) от общего числа нуждающихся в проведении исследований пациентов</t>
  </si>
  <si>
    <t>2.9.25.</t>
  </si>
  <si>
    <t>Длительность ожидания пациентами необходимых диагностических обследований  в амбулаторно-поликлинических условиях до 2  дней</t>
  </si>
  <si>
    <t>количество и доля (%) от общего числа нуждающихся в проведении обследований пациентов</t>
  </si>
  <si>
    <t>Справочно, общее число нуждающихся в проведении обследований пациентов</t>
  </si>
  <si>
    <t>2.9.26.</t>
  </si>
  <si>
    <t>Длительность ожидания пациентами приема врачей-специалистов в амбулаторно-поликлинических условиях до 3 дней</t>
  </si>
  <si>
    <t>количество и доля (%) от общего числа пациентов, ожидающих приема</t>
  </si>
  <si>
    <t>Справочно, общее число пациентов, ожидающих приема</t>
  </si>
  <si>
    <t>2.9.27.</t>
  </si>
  <si>
    <t>Количество станций (отделений) скорой медицинской помощи, полностью укомплектованных в соответствии со штатными нормативами и перечнем оснащения</t>
  </si>
  <si>
    <t>количество и доля (%) от общего количества станций скорой медицинскогой помощи</t>
  </si>
  <si>
    <t>Справочно,  общее количество станций (отделений) скорой медицинского помощи</t>
  </si>
  <si>
    <t>2.9.28.</t>
  </si>
  <si>
    <t>Количество бригад скорой медицинской помощи, полностью укомплектованных в соответствии со штатными нормативами и оснащенных в соответствии с перечнем оснащения выездной бригады скорой медицинской помощи</t>
  </si>
  <si>
    <t>количество и доля (%) от общего количества выездных бригад скорой медицинской помощи</t>
  </si>
  <si>
    <t xml:space="preserve">Справочно,  общее количество выездных бригад скорой медицинской помощи </t>
  </si>
  <si>
    <t>2.9.29.</t>
  </si>
  <si>
    <t>Количество специализированных бригад скорой медицинской помощи, полностью укомплектованных в соответствии со штатными нормативами и оснащенных в соответствии с перечнем оснащения специализированной бригады скорой медицинской помощи</t>
  </si>
  <si>
    <t>количество и доля (%) от общего количества специализированных бригад</t>
  </si>
  <si>
    <t>Справочно,  общее количество специализированных бригад скорой медицинской помощи</t>
  </si>
  <si>
    <t>2.9.30.</t>
  </si>
  <si>
    <t xml:space="preserve">Количество вызовов скорой помощи  со временем доезда до 20 мин. </t>
  </si>
  <si>
    <t>количество (на 1 тыс.вызовов) и доля (%) к общему числу вызовов</t>
  </si>
  <si>
    <t>Справочно, общее количество вызовов скорой помощи со временем доезда до места вызова 20 мин.</t>
  </si>
  <si>
    <t>Справочно, общее количество вызовов скорой помощи</t>
  </si>
  <si>
    <t>2.9.31.</t>
  </si>
  <si>
    <t>Число единиц медицинского оборудования в государственных (муниципальных) учреждениях здравоохранения со степенью износа более 75%</t>
  </si>
  <si>
    <t>количество и доля (%) от общего количества имеющегося медицинского оборудования</t>
  </si>
  <si>
    <t>Справочно, общее количество имеющегося медицинского оборудования в государственных (муниципальных) учреждениях здравоохранения</t>
  </si>
  <si>
    <t>2.9.40.</t>
  </si>
  <si>
    <t>Количество жалоб по поводу взимания денежных средств за оказание медицинской помощи, предусмотренной Территориальной программой государственных гарантий оказания гражданам Российской Федерации бесплатной медицинской помощи</t>
  </si>
  <si>
    <t>количество на 1 тыс. населения</t>
  </si>
  <si>
    <t>Справочно, количество жалоб по поводу взимания денежных средств за оказание медицинской помощи, предусмотренной Территориальной программой государственных гарантий оказания гражданам Российской Федерации бесплатной медицинской помощи</t>
  </si>
  <si>
    <t>2.9.41.</t>
  </si>
  <si>
    <t xml:space="preserve">Количество экстренных госпитализаций </t>
  </si>
  <si>
    <t>Количество коек долечивания и восстановительного лечения для больных с очаговыми поражениями головного мозга сосудистого и травматического генеза в структуре коечного фонда государственных (муниципальных) учреждений здравоохранения</t>
  </si>
  <si>
    <t>Справочно, количество коек восстановительного лечения в  коечном фонде  неврологических отделений государственных (муниципальных) учреждений здравоохранения</t>
  </si>
  <si>
    <t>2.2.4.</t>
  </si>
  <si>
    <t>Количество коек в неврологических отделениях для больных с острыми нарушениями мозгового кровообращения, полностью укомплектованных в соответствии со штатными нормативами и стандартами оснащения</t>
  </si>
  <si>
    <t>количество и доля (%) к общей численности коечного фонда неврологических отделений</t>
  </si>
  <si>
    <t>2.2.5.</t>
  </si>
  <si>
    <t>Количество  пациентов с острыми нарушениями мозгового кровообращения, получивших стационарную медицинскую помощь в соответствии со стандартами оказания медицинской помощи</t>
  </si>
  <si>
    <t>количество и доля (%) от общего числа пациентов с острыми нарушениями мозгового кровообращения, получивших стационарную медицинскую помощь</t>
  </si>
  <si>
    <t>Справочно, общее количество пациентов с острыми нарушениями мозгового кровообращения, выбывшие из стационара</t>
  </si>
  <si>
    <t>2.2.6.</t>
  </si>
  <si>
    <t>Количество пациентов неврологического профиля, которым проведена плановая госпитализация</t>
  </si>
  <si>
    <t>количество пациентов и доля (%) от общего числа пациентов неврологического профиля, нуждающихся в плановой госпитализации</t>
  </si>
  <si>
    <t>Справочно, общее число пациентов неврологического профиля,  нуждающихся в плановой госпитализации</t>
  </si>
  <si>
    <t>2.2.7.</t>
  </si>
  <si>
    <t>Среднегодовая занятость койки неврологического отделения для больных с острыми нарушениями мозгового кровообращения государственных (муниципальных) учреждений здравоохранения</t>
  </si>
  <si>
    <t xml:space="preserve">Количество  койко-дней, проведенное пациентами  с острыми нарушениями мозгового кровообращения на койках неврологического профиля в государственных (муниципальных) учреждениях здравоохранения </t>
  </si>
  <si>
    <t xml:space="preserve">Справочно, среднее число коек неврологического профиля для больных с острыми нарушениями мозгового кровообращения, фактически развернутых  в государственных (муниципальных) учреждениях здравоохранения для оказания медицинской помощи </t>
  </si>
  <si>
    <t>2.2.8.</t>
  </si>
  <si>
    <t>Количество больных с ишемическим инсультом, которым проведено малоинвазивное эндоваскулярное хирургическое вмешательство в остром периоде заболевания</t>
  </si>
  <si>
    <t>количество и доля (%) от общего числа больных с ишемическим инсультом</t>
  </si>
  <si>
    <t xml:space="preserve">Справочно, число  больных ишемическим инсультом, выбывших из стационара (выписанных и умерших)  </t>
  </si>
  <si>
    <t>2.2.9.</t>
  </si>
  <si>
    <t>Количество больных с геморрагическим инсультом, которым проведена нейрохирургическая операция в остром периоде заболевания</t>
  </si>
  <si>
    <t>количество и доля (%) от общего числа больных с геморрагическим инсультом</t>
  </si>
  <si>
    <t>Справочно, число больных с геморрагическим инсультом, выбывших из стационара (выписанных и умерших)</t>
  </si>
  <si>
    <t>2.2.10.</t>
  </si>
  <si>
    <t>Количество больных с ишемическим инсультом, которым проведено сосудистое хирургическое вмешательство с целью вторичной профилактики</t>
  </si>
  <si>
    <t>2.2.11.</t>
  </si>
  <si>
    <t>количество случаев на 1000 человек населения</t>
  </si>
  <si>
    <t>Справочно, количество экстренных госпитализаций</t>
  </si>
  <si>
    <t>2.9.42.</t>
  </si>
  <si>
    <t xml:space="preserve">Количество удовлетворенных исков к медицинской организации о возмещении имущественного или морального вреда, причиненного застрахованному лицу </t>
  </si>
  <si>
    <t>количество и доля (%) от общего количества исков к медицинской организации о возмещении имущественного или морального вреда, причиненного застрахованному лицу</t>
  </si>
  <si>
    <t>Справочно, общее количество исков к медицинской организации о возмещении имущественного или морального вреда, причиненного застрахованному лицу</t>
  </si>
  <si>
    <t>2.9.43.</t>
  </si>
  <si>
    <t>Смертность населения</t>
  </si>
  <si>
    <t>человек, на 1 тыс. населения</t>
  </si>
  <si>
    <t>2.9.44.</t>
  </si>
  <si>
    <t>Смертность населения трудоспособного возраста</t>
  </si>
  <si>
    <t>человек, на 10 тыс. населения</t>
  </si>
  <si>
    <t>2.9.45.</t>
  </si>
  <si>
    <t>Ожидаемая продолжительность жизни всего, в т.ч.</t>
  </si>
  <si>
    <t>лет</t>
  </si>
  <si>
    <t>2.9.46.</t>
  </si>
  <si>
    <t xml:space="preserve">          мужчин</t>
  </si>
  <si>
    <t>2.9.47.</t>
  </si>
  <si>
    <t xml:space="preserve">          женщин</t>
  </si>
  <si>
    <t>2.9.48.</t>
  </si>
  <si>
    <t>Численность лиц трудоспособного возраста, впервые признанных инвалидами</t>
  </si>
  <si>
    <t>человек, на 10 тыс.трудоспособного населения</t>
  </si>
  <si>
    <t xml:space="preserve">Справочно, число  лиц трудоспособного возраста, впервые признанных инвалидами </t>
  </si>
  <si>
    <t>2.9.49.</t>
  </si>
  <si>
    <t>Удовлетворение потребностей населения  в высокотехнологичной медицинской помощи (на конец года)</t>
  </si>
  <si>
    <t>процент</t>
  </si>
  <si>
    <t xml:space="preserve">Справочно, число пациентов, которым оказана высокотехнологичная  медицинская помощь </t>
  </si>
  <si>
    <t xml:space="preserve">Справочно, число пациентов, внесенных в     
"лист ожидания" на оказание высокотехнологичных видов медицинской помощи </t>
  </si>
  <si>
    <t>Таблица 3.  Повышение доступности амбулаторной медицинской помощи, в том числе предоставляемой врачами-специалистами
(периодичность представления сведений - квартал, полугодие, 9 месяцев, год)</t>
  </si>
  <si>
    <t>3.1.</t>
  </si>
  <si>
    <t>Количество врачей-специалистов, оказывающих амбулаторную медицинскую помощь, всего</t>
  </si>
  <si>
    <t>тыс.человек</t>
  </si>
  <si>
    <t>3.3.</t>
  </si>
  <si>
    <t>Количество среднего медицинского персонала, работающего с врачами специалистами, либо оказывающего амбулаторную медицинскую помощь самостоятельно</t>
  </si>
  <si>
    <t>3.5.</t>
  </si>
  <si>
    <t>Сумма средств на денежные выплаты стимулирующего характера врачам-специалистам, оказывающим амбулаторную медицинскую помощь</t>
  </si>
  <si>
    <t>тыс.руб.</t>
  </si>
  <si>
    <t>3.6.</t>
  </si>
  <si>
    <t>Сумма средств на денежные выплаты стимулирующего характера среднему медицинскому персоналу, работающему с врачами специалистами, либо оказывающему амбулаторную медицинскую помощь самостоятельно</t>
  </si>
  <si>
    <t>3.7.</t>
  </si>
  <si>
    <t>Размер затрат на приобретение лекарственных средств и расходных материалов для проведения диагностических обследований и лечебных мероприятий при оказании амбулаторной медицинской помощи</t>
  </si>
  <si>
    <t>3.8.</t>
  </si>
  <si>
    <t>Таблица 4. Мероприятия по совершенствованию организации, финансового обеспечения и учета медицинской помощи
(периодичность представления сведений - квартал, полугодие, 9 месяцев, год)</t>
  </si>
  <si>
    <t>4.1.</t>
  </si>
  <si>
    <t>Количество государственных (муниципальных) амбулаторно-поликлинических учреждений, финансирование которых осуществляется на основании подушевого норматива на прикрепленное население  в общем количестве государственных (муниципальных) амбулаторно-поликлинических учреждений</t>
  </si>
  <si>
    <t>количество и доля (%) от общего числа государственных  (муниципальных) амбулаторно-поликлинических учреждений</t>
  </si>
  <si>
    <t>Справочно, общее число государственных  (муниципальных) амбулаторно-поликлинических учреждений</t>
  </si>
  <si>
    <t>4.2.</t>
  </si>
  <si>
    <t>Количество государственных (муниципальных) больничных учреждений, финансирование которых осуществляется по результатам деятельности по законченному случаю, в общем количестве государственных (муниципальных) больничных учреждений</t>
  </si>
  <si>
    <t>количество и доля (%) от общего числа государственных  (муниципальных) больничных учреждений</t>
  </si>
  <si>
    <t>Справочно, общее число государственных  (муниципальных) больничных учреждений</t>
  </si>
  <si>
    <t>4.3.</t>
  </si>
  <si>
    <t xml:space="preserve">Количество государственных (муниципальных)  учреждений здравоохранения, которыми осуществляется оплата медицинской помощи за счет средств обязательного медицинского страхования по полному тарифу </t>
  </si>
  <si>
    <t>количество и доля (%) от общего количества государственных (муниципальных) учреждений здравоохранения, работающих в системе ОМС</t>
  </si>
  <si>
    <t>Справочно, общее число государственных (муниципальных) учреждений здравоохранения, работающих в системе ОМС</t>
  </si>
  <si>
    <t>4.4.</t>
  </si>
  <si>
    <t xml:space="preserve">Фактические расходы на медицинскую помощь по Программе государственных гарантий оказания гражданам Российской Федерации бесплатной медицинской помощи за счет средств консолидированного бюджета субъекта Российской Федерации, на 1 жителя </t>
  </si>
  <si>
    <t>сумма (руб.) и доля (%) в  подушевом нормативе по территориальной программе государственных гарантий оказания гражданам Российской Федерации бесплатной медицинской помощи на территории субъекта Российской Федерации</t>
  </si>
  <si>
    <t>Справочно, фактические расходы на медицинскую помощь по Программе государственных гарантий оказания гражданам Российской Федерации бесплатной медицинской помощи за счет средств консолидированного бюджета субъекта Российской Федерации</t>
  </si>
  <si>
    <t>рублей</t>
  </si>
  <si>
    <t>4.5.</t>
  </si>
  <si>
    <t>Страховые взносы на ОМС неработающего населения</t>
  </si>
  <si>
    <t>общая сумма (руб.) и в расчете на 1 чел. (руб.)</t>
  </si>
  <si>
    <t>Справочно, количество неработающего населения</t>
  </si>
  <si>
    <t>4.6.</t>
  </si>
  <si>
    <t>Размер  дефицита территориальной программы государственных гарантий оказания гражданам Российской Федерации бесплатной медицинской помощи</t>
  </si>
  <si>
    <t xml:space="preserve">количество (руб.) и удельный вес (%) фактического финансового обеспечения от потребности </t>
  </si>
  <si>
    <t>Справочно, фактическое финансовое обеспечение территориальной программы государственных гарантий</t>
  </si>
  <si>
    <t>рубль</t>
  </si>
  <si>
    <t>Справочно, потребность в финансововом обеспечении территориальной программы государственных гарантий</t>
  </si>
  <si>
    <t>4.7.</t>
  </si>
  <si>
    <t xml:space="preserve">Расходы на амбулаторную медицинскую помощь </t>
  </si>
  <si>
    <t>количество (руб.) и удельный вес (%) в общей стоимости территориальной программы ОМС</t>
  </si>
  <si>
    <t>Справочно, общая стоимость территориальной программы ОМС</t>
  </si>
  <si>
    <t>4.8.</t>
  </si>
  <si>
    <t>Объем средств, поступающих через систему обязательного медицинского страхования, на выполнение Программы государственных гарантий оказания гражданам Российской Федерации бесплатной медицинской помощи</t>
  </si>
  <si>
    <t>сумма (тыс. руб.) и доля (%) от поступивших средств на выполнение Программы государственных гарантий оказания гражданам Российской Федерации бесплатной медицинской помощи</t>
  </si>
  <si>
    <t>Справочно, поступившие средства на выполнение Программы государственных гарантий оказания гражданам Российской Федерации бесплатной медицинской помощи</t>
  </si>
  <si>
    <t>4.11.</t>
  </si>
  <si>
    <t xml:space="preserve">Количество медицинских работников, оплата труда которых осуществляется по новой (отраслевой) системе оплаты труда, ориентированной на результат </t>
  </si>
  <si>
    <t>человек (в соответствии с занятыми должностями)  и доля (%) от общего количества медицинских работников</t>
  </si>
  <si>
    <t>Справочно, общее количество занятых должностей медицинских работников</t>
  </si>
  <si>
    <t>Справочно, общее количество медицинских работников</t>
  </si>
  <si>
    <t>Таблица 5. Внедрение современных информационных систем в здравоохранение
(периодичность представления сведений - квартал, полугодие, 9 месяцев, год)</t>
  </si>
  <si>
    <t>5.1.</t>
  </si>
  <si>
    <t>Количество государственных (муниципальных) учреждений здравоохранения, осуществляющих автоматизированную запись на прием к врачу с использованием сети Интернет и информационно-справочных сенсорных терминалов (инфоматов), к общему количеству государственных (муниципальных) учреждений здравоохранения</t>
  </si>
  <si>
    <t>количество учреждений и доля (%) к общему количеству учреждений</t>
  </si>
  <si>
    <t>5.4.</t>
  </si>
  <si>
    <t>Количество государственных (муниципальных) учреждений здравоохранения предоставляющих возможность, посредством  информационно-справочных сенсорных терминалов (инфоматов) доступа граждан к их персональным страничкам, содержащим информацию о медицинских услугах, предоставленных гражданину, и результаты анализов, с возможностью тут же распечатать их, к общему количеству государственных (муниципальных) учреждений здравоохранения</t>
  </si>
  <si>
    <t>5.5.</t>
  </si>
  <si>
    <t>Количество государственных (муниципальных) учреждений здравоохранения, предоставляющих посредством информационно-справочных сенсорных терминалов (инфоматов) информацию об оказываемых услугах, детальной схеме учреждения, графиках работы врачей, информацию о квалификации и опыте работы персонала, к общему количеству государственных (муниципальных) учреждений здравоохранения</t>
  </si>
  <si>
    <t>5.6.</t>
  </si>
  <si>
    <t>Количество государственных (муниципальных) учреждений здравоохранения, предоставляющих посредством информационно-справочных сенсорных терминалов (инфоматов) возможность гражданину выставления оценки удовлетворенности медицинской помощью, к общему количеству государственных (муниципальных) учреждений здравоохранения</t>
  </si>
  <si>
    <t>5.7.</t>
  </si>
  <si>
    <t>Количество государственных (муниципальных) учреждений здравоохранения, включенных в механизм информационного взаимодействия с территориальным фондом обязательного медицинского страхования с использованием электронно-цифровой подписи, к общему количеству государственных (муниципальных) учреждений здравоохранения</t>
  </si>
  <si>
    <t>5.8.</t>
  </si>
  <si>
    <t>Количество страховых медицинских организаций, включенных в механизм информационного взаимодействия с территориальным фондом обязательного медицинского страхования с использованием электронно-цифровой подписи, к общему количеству страховых медицинских организаций, действующих на территории субъекта Российской Федерации</t>
  </si>
  <si>
    <t>количество страховых медицинских организаций и доля (%) к общему количеству страховых медицинских организаций</t>
  </si>
  <si>
    <t>Справочно, общее количество страховых медицинских организаций</t>
  </si>
  <si>
    <t>5.9.</t>
  </si>
  <si>
    <t>Наличие на специализированном сайте субъекта Российской Федерации перечня медицинских организаций с информацией о видах предоставляемых услуг, детальной схеме медицинской организации, графиках работы врачей, квалификации  и опыте работа персонала</t>
  </si>
  <si>
    <t>да/нет</t>
  </si>
  <si>
    <t xml:space="preserve">Наличие на специализированном сайте субъекта Российской Федерации списка самых распространенных заболеваний и методов  их  профилактики                                                                                                                                                                                  </t>
  </si>
  <si>
    <t>Наличие на специализированном сайте субъекта Российской Федерации информации о пропаганде здорового образа жизни</t>
  </si>
  <si>
    <t>Наличие на специализированном сайте субъекта Российской Федерации рекомендаций по профилактическим осмотрам в зависимости от пола и возраста гражданина</t>
  </si>
  <si>
    <t>5.10.</t>
  </si>
  <si>
    <t>Количество государственных (муниципальных) учреждений здравоохранения, охваченных системой телемедицинских консультаций</t>
  </si>
  <si>
    <t xml:space="preserve"> Исполнитель</t>
  </si>
  <si>
    <t xml:space="preserve"> ____________________    ___________________</t>
  </si>
  <si>
    <t>(подпись)                               (Ф.И.О.)</t>
  </si>
  <si>
    <t xml:space="preserve">М.П. </t>
  </si>
  <si>
    <t xml:space="preserve">"____" _________________  201_ г.                       </t>
  </si>
  <si>
    <t>_____________________________________________</t>
  </si>
  <si>
    <t>(Ф.И.О., № телефона и электронный адрес исполнителя)</t>
  </si>
  <si>
    <t>Руководитель уполномоченного органа исполнительной власти субъекта Российской Федерации, ответственного за реализацию мероприятий региональной программы модернизации здравоохранения</t>
  </si>
  <si>
    <t xml:space="preserve">"____" _________________  201_ г.                      </t>
  </si>
  <si>
    <t>Справочно, общее число  новорожденных с врожденными аномалиями, деформациями и хромосомными нарушениями</t>
  </si>
  <si>
    <t>2.3.24.</t>
  </si>
  <si>
    <t>Количество акушерских дистанционных консультативных центров</t>
  </si>
  <si>
    <t>количество</t>
  </si>
  <si>
    <t>2.3.25.</t>
  </si>
  <si>
    <t>Количество беременных, рожениц и родильниц, проконсультированных работниками акушерских дистанционных консультативных центров</t>
  </si>
  <si>
    <t>количество и доля (%) от числа закончивших беременность</t>
  </si>
  <si>
    <t xml:space="preserve">2.3.26. </t>
  </si>
  <si>
    <t>Количество женских консультаций (акушерско-гинекологических кабинетов), полностью укомплектованных  в соответствии со штатными нормативами и стандартами оснащения</t>
  </si>
  <si>
    <t>количество и доля (%) от общего числа женских консультаций</t>
  </si>
  <si>
    <t>Справочно, общее число женских консультаций (акушерско-гинекологическмх кабинетов)</t>
  </si>
  <si>
    <t>2.3.27.</t>
  </si>
  <si>
    <t>Количество выездных анестезиолого-реанимационных акушерских бригад</t>
  </si>
  <si>
    <t>количество и доля (%) от общего количества выездных акушерских бригад</t>
  </si>
  <si>
    <t>Справочно, общее количество выездных акушерских бригад</t>
  </si>
  <si>
    <t>2.3.28.</t>
  </si>
  <si>
    <t>Количество женщин, транспортированных выездными анестезиолого-реанимационными акушерскими бригадами</t>
  </si>
  <si>
    <t>Справочно, число женщин, закончивших беременность</t>
  </si>
  <si>
    <t>2.3.29.</t>
  </si>
  <si>
    <t>Таблица 2. Внедрение стандартов медицинской помощи
 (периодичность представления сведений - квартал, полугодие, 9 месяцев, год)</t>
  </si>
  <si>
    <t>2.4. Совершенствование оказания медицинской помощи больным онкологического профиля</t>
  </si>
  <si>
    <t>2.4.1.</t>
  </si>
  <si>
    <t xml:space="preserve">Количество коек в онкологических отделениях государственных (муниципальных) учреждений здравоохранения </t>
  </si>
  <si>
    <t>количество (единиц на 10  тыс. человек  населения) и доля (%) в структуре коечного фонда</t>
  </si>
  <si>
    <t xml:space="preserve">Справочно, количество онкологических коек  в государственных (муниципальных) учреждений здравоохранения </t>
  </si>
  <si>
    <t>X</t>
  </si>
  <si>
    <t>2.4.2.</t>
  </si>
  <si>
    <t>Количество коек онкологического профиля в межмуниципальных специализированных центрах</t>
  </si>
  <si>
    <t>количество (единиц на 10  тыс. человек населения) и доля (%) в структуре коечного фонда межмуниципальных специализированных центров</t>
  </si>
  <si>
    <t>Справочно, количество коек онкологического профиля в межмуниципальных специализированных центрах</t>
  </si>
  <si>
    <t>2.4.3.</t>
  </si>
  <si>
    <t>Количество коек в онкологических отделениях в государственных (муниципальных) учреждениях здравоохранения, полностью укомплектованных  в соответствии со штатными нормативами и стандартами оснащения</t>
  </si>
  <si>
    <t>количество и доля (%) в структуре коечного фонда онкологических отделений</t>
  </si>
  <si>
    <t>2.4.4.</t>
  </si>
  <si>
    <t xml:space="preserve">Количество пациентов онкологического профиля, состоящих на учете и нуждающихся в плановой госпитализации </t>
  </si>
  <si>
    <t>количество пациентов и доля (%) от общего числа пациентов онкологического профиля, состоящих на диспансерном учете</t>
  </si>
  <si>
    <t>Справочно, общее число пациентов онкологического  профиля, состоящих на диспансерном учете</t>
  </si>
  <si>
    <t>2.4.5.</t>
  </si>
  <si>
    <t>Количество пациентов онкологического профиля, которым проведена плановая госпитализация</t>
  </si>
  <si>
    <t>количество пациентов и доля (%) от общего числа пациентов онкологического профиля, нуждающихся в плановой госпитализации</t>
  </si>
  <si>
    <t>Справочно, общее число пациентов онкологического профиля, состоящих на диспансерном учете и нуждающихся в плановой госпитализации</t>
  </si>
  <si>
    <t>2.4.6.</t>
  </si>
  <si>
    <t>Количество  пациентов онкологического профиля, получивших стационарную медицинскую помощь в соответствии со стандартами медицинской помощи</t>
  </si>
  <si>
    <t xml:space="preserve">количество и доля (%) от общего числа пациентов онкологического профиля, пролеченных в стационарных условиях </t>
  </si>
  <si>
    <t>Справочно, общее число пациентов онкологического профиля, выбывших из стационара</t>
  </si>
  <si>
    <t>2.4.7.</t>
  </si>
  <si>
    <t>Среднегодовая занятость койки онкологического профиля в государственных (муниципальных) учреждениях здравоохранения</t>
  </si>
  <si>
    <t xml:space="preserve">Количество  койко-дней, проведенное пациентами на койках онкологического профиля в государственных (муниципальных) учреждениях здравоохранения </t>
  </si>
  <si>
    <t>Справочно, среднее число коек онкологического  профиля, фактически развернутых в государственных (муниципальных) учреждениях здравоохранения</t>
  </si>
  <si>
    <t>2.4.8.</t>
  </si>
  <si>
    <t>Количество случаев ожидания пациентами онкологического профиля плановой госпитализации  со сроком до 5 дней</t>
  </si>
  <si>
    <r>
      <t xml:space="preserve">Таблица 2. Внедрение стандартов медицинской помощи
 (периодичность представления сведений - квартал, </t>
    </r>
    <r>
      <rPr>
        <b/>
        <u val="single"/>
        <sz val="10"/>
        <rFont val="Times New Roman"/>
        <family val="1"/>
      </rPr>
      <t>полугодие</t>
    </r>
    <r>
      <rPr>
        <b/>
        <sz val="10"/>
        <rFont val="Times New Roman"/>
        <family val="1"/>
      </rPr>
      <t>, 9 месяцев, год)</t>
    </r>
  </si>
  <si>
    <t>Справочно,  численность женщин в возрасте 40-60 лет года (за год на 1 января отчетного года)</t>
  </si>
  <si>
    <t>2.4.18.</t>
  </si>
  <si>
    <t>Количество женщин в возрасте 40-60 лет, сдавших анализ на онкомаркеры</t>
  </si>
  <si>
    <t>количество (единиц на 1 тыс. человек населения) и доля сдавших анализ (%) в общей численности данной категории населения</t>
  </si>
  <si>
    <t>Справочно,  количество женщин в возрасте 40-60 лет, сдавших анализ на онкомаркеры</t>
  </si>
  <si>
    <t>2.4.19.</t>
  </si>
  <si>
    <t>Количество мужчин в возрасте 45-60 лет, сдавших анализ на онкомаркеры</t>
  </si>
  <si>
    <t>Справочно,  количество мужчин в возрасте 45-60 лет, сдавших анализ на онкомаркер</t>
  </si>
  <si>
    <t>Справочно, численность мужчин в возрасте 45-60 лет   года  (за год на 1 января отчетного года)</t>
  </si>
  <si>
    <t>2.4.20.</t>
  </si>
  <si>
    <t>Обеспеченность больных с предопухолевыми заболеваниями диспансерным осмотром не реже 1 раза в год</t>
  </si>
  <si>
    <t>количество (единиц обследований на 1 тыс. человек населения) и доля обеспеченных пациентов (%) в общей численности данной категории населения</t>
  </si>
  <si>
    <t xml:space="preserve">Справочно, количество обследований  больных с предопухолевыми заболеваниями, выполненных не реже 1 раза в год при диспансеризации </t>
  </si>
  <si>
    <t>Справочно,  общая численность больных с предопухолевыми заболеваниями</t>
  </si>
  <si>
    <t>2.4.21.</t>
  </si>
  <si>
    <t>Обеспеченность пациентов онкологического профиля в течение 1-го года с момента установки диагноза диспансерным осмотром не реже 1 раза в 3 месяца</t>
  </si>
  <si>
    <t>количество и доля (%) от общего числа пациентов онкологического профиля, которым диагноз установлен в течение года</t>
  </si>
  <si>
    <t>Справочно, осмотрено  пациентов онкологического профиля в течение 1-го года с момента установки диагноза диспансерным осмотром не реже 1 раза в 3 месяца</t>
  </si>
  <si>
    <t>Справочно, общая численность пациентов онкологического профиля, которым установлен диагноз в течение года</t>
  </si>
  <si>
    <t>2.4.22.</t>
  </si>
  <si>
    <t>Обеспеченность пациентов онкологического профиля в течение 2-го года с момента установки диагноза диспансерным осмотром не реже 1 раза в 6 месяцев</t>
  </si>
  <si>
    <t>количество и доля (%) от общего числа пациентов данного профиля, которым диагноз установлен в течение двух лет</t>
  </si>
  <si>
    <t>Справочно, осмотренно  пациентов онкологического профиля в течение 2-го года с момента установки диагноза диспансерным осмотром не реже 1 раза в 6 месяцев</t>
  </si>
  <si>
    <t>Справочно, общее число пациентов данного профиля, которым диагноз установлен в течение последних двух лет</t>
  </si>
  <si>
    <t>2.4.23.</t>
  </si>
  <si>
    <t xml:space="preserve">Обеспеченность пациентов онкологического профиля диспансерным осмотром не реже 1 раза в год после 2-го года с момента установки диагноза </t>
  </si>
  <si>
    <t>количество и доля (%) от общего числа пациентов данного профиля, которым диагноз установлен свыше двух лет</t>
  </si>
  <si>
    <t xml:space="preserve">Справочно, осмотрено пациентов онкологического профиля диспансерным осмотром не реже 1 раза в год после 2-го года с момента установки диагноза </t>
  </si>
  <si>
    <t>Справочно, общее число больных онкологического профиля, которым диагноз установлен свыше двух лет назад</t>
  </si>
  <si>
    <t>2.4.25.</t>
  </si>
  <si>
    <t>Количество лиц трудоспособного возраста со злокачественными новообразованиями, впервые признанных инвалидами</t>
  </si>
  <si>
    <t>количество (на 10 тыс. человек  населения) и доля (%) от общего количества впервые признанных инвалидами</t>
  </si>
  <si>
    <t>Справочно, число  лиц трудоспособного возраста, впервые признанных инвалидами вследствие  онкологических заболеваний</t>
  </si>
  <si>
    <t>Справочно, среднегодовая численность населения в трудоспособном возрасте    отчетного года</t>
  </si>
  <si>
    <t xml:space="preserve">Справочно, общее число лиц , впервые признанных инвалидами </t>
  </si>
  <si>
    <t>2.4.26.</t>
  </si>
  <si>
    <t>Смертность населения от злокачественных новообразований</t>
  </si>
  <si>
    <t>2.4.28.</t>
  </si>
  <si>
    <t>Смертность населения трудоспособного возраста от злокачественных новообразований</t>
  </si>
  <si>
    <t>2.5. Совершенствование оказания медицинской помощи больным, пострадавшим вследствие травм</t>
  </si>
  <si>
    <t>2.5.1.</t>
  </si>
  <si>
    <t xml:space="preserve">Количество коек травматологического профиля государственных (муниципальных) учреждений здравоохранения </t>
  </si>
  <si>
    <t>2.5.2.</t>
  </si>
  <si>
    <t>Количество коек интенсивного лечения в травматологических отделениях в государственных (муниципальных) учреждениях здравоохранения</t>
  </si>
  <si>
    <t>Общеее число пациентов, умерших от ишемической болезни сердца</t>
  </si>
  <si>
    <t>Число умерших от острого инфаркта миокарда в трудоспособном возрасте</t>
  </si>
  <si>
    <t>Число умерших от цереброваскулярных болезней</t>
  </si>
  <si>
    <t>Число умерших от цереброваскулярных болезней в трудоспособном возрасте</t>
  </si>
  <si>
    <t>Справочно, численность населения трудоспособного возраста на 1 января  отчетного года</t>
  </si>
  <si>
    <t>Дополнительные данные</t>
  </si>
  <si>
    <t>Справочно,  общее количество хирургическо-травматологических выездных бригад скорой медицинской помощи</t>
  </si>
  <si>
    <t>2.5.12.</t>
  </si>
  <si>
    <t>Количество вызовов скорой помощи к пациентам травматологического профиля со временем доезда до 20 мин.</t>
  </si>
  <si>
    <t>количество (на 1 тыс. вызовов) и доля (%) к общему числу вызовов пациентов травматологического профиля</t>
  </si>
  <si>
    <t>Справочно, количество вызовов скорой медицинской  помощи к пациентам травматологического профиля со временем доезда до места вызова до 20 мин.</t>
  </si>
  <si>
    <t>Справочно, общее число вызовов скорой медицинской помощи к пациентам травматологического профиля</t>
  </si>
  <si>
    <t xml:space="preserve">Справочно, общее число вызовов скорой медицинской помощи </t>
  </si>
  <si>
    <t>2.5.13.</t>
  </si>
  <si>
    <t>Частота осложнений у пациентов травматологического профиля после переливания крови и кровезамещающих жидкостей</t>
  </si>
  <si>
    <t>количество (на 100 человек) и доля (%) к общему числу пациентов травматологического профиля, которым сделано переливание</t>
  </si>
  <si>
    <t xml:space="preserve">Справочно, количество осложнений у пациентов травматологического профиля после переливания крови и кровезамещающих жидкостей </t>
  </si>
  <si>
    <t xml:space="preserve">Справочно, общее число пациентов травматологического профиля, которым сделано переливание крови и кровезамещающих жидкостей </t>
  </si>
  <si>
    <t>2.5.14.</t>
  </si>
  <si>
    <t>Количество пострадавших вследствие травм, умерших в стационаре в первые 7 суток</t>
  </si>
  <si>
    <t>количество и доля (%) от числа пострадавших вследствие травм</t>
  </si>
  <si>
    <t>Справочно,  общее число пострадавших вследствие травм в стационаре</t>
  </si>
  <si>
    <t>2.5.15.</t>
  </si>
  <si>
    <t>Количество случаев смерти пациентов травматологического профиля в течение 7 суток после выписки из стационара</t>
  </si>
  <si>
    <t>количество и доля (%) от общего числа пролеченных пациентов данного профиля в стационарных условиях</t>
  </si>
  <si>
    <t>Справочно,  общее число выбывших (выписанных и умерших) пациентов, пролеченных в стационарных условиях  от травм</t>
  </si>
  <si>
    <t>2.5.16.</t>
  </si>
  <si>
    <t>Количество случаев повторной госпитализации больных, пострадавших вследствие травм, после проведенного хирургического вмешательства в течение первых 30 дней после выписки из стационара</t>
  </si>
  <si>
    <t xml:space="preserve">количество и доля (%) от общего числа выписанных пациентов данного профиля, которым проведено хирургическое вмешательство </t>
  </si>
  <si>
    <t xml:space="preserve">Справочно,  общее число выбывших пациентов травматологического  профиля, которым проведено хирургическое вмешательство </t>
  </si>
  <si>
    <t>2.5.17.</t>
  </si>
  <si>
    <t>Количество лиц, погибших вследствие травм при времени доезда бригады скорой медицинской помощи более 20 минут</t>
  </si>
  <si>
    <t>количество и доля (%) от общего числа лиц, погибших вследствие травм</t>
  </si>
  <si>
    <t>Справочно,  общее число лиц, умерших вследствие травм</t>
  </si>
  <si>
    <t>2.5.18.</t>
  </si>
  <si>
    <t>Количество лиц трудоспособного возраста, впервые признанных инвалидами вследствие травмы</t>
  </si>
  <si>
    <t>Справочно, число  лиц трудоспособного возраста, впервые признанных инвалидами вследствие травм</t>
  </si>
  <si>
    <t>2.5.19.</t>
  </si>
  <si>
    <t>Смертность населения трудоспособного возраста от травм</t>
  </si>
  <si>
    <t>2.6. Совершенствование оказания медицинской помощи больным социально значимыми  заболеваниями</t>
  </si>
  <si>
    <t>2.6.1.</t>
  </si>
  <si>
    <t>Количество пациентов больных туберкулёзом органов дыхания, взятых под диспансерное наблюдение в предыдущем году, у которых закрылась полость распада</t>
  </si>
  <si>
    <t>количество больных туберкулезом органов дыхания, взятых под диспансерное наблюдение (человек) и доля (%) к общему числу больных туберкулезом органов дыхания, взятых под диспансерное наблюдение в предыдущем году</t>
  </si>
  <si>
    <t>Справочно, количество состоящих на диспансерном учете больных туберкулезом органов дыхания имеющих полость распада на начало года</t>
  </si>
  <si>
    <t>Справочно, количество взятых на диспансерный учет больных туберкулезом органов дыхания имеющих полость распада в предыдущем году, у которых закрылась полость распада</t>
  </si>
  <si>
    <t>Справочно, количество взятых на диспансерный учет больных туберкулезом органов дыхания  в предыдущем году</t>
  </si>
  <si>
    <t>2.6.2.</t>
  </si>
  <si>
    <t>Справочно, число больных психическими расстройствами, успешно завершивших реабилитационные программы</t>
  </si>
  <si>
    <t>2.6.12.</t>
  </si>
  <si>
    <t>Смертность от алкоголизма  населения в трудоспособном возрасте</t>
  </si>
  <si>
    <t>2.6.13.</t>
  </si>
  <si>
    <t>Смертность от наркомании населения в трудоспособном возрасте</t>
  </si>
  <si>
    <t>2.6.14.</t>
  </si>
  <si>
    <t>Смертность населения от туберкулеза населения в трудоспособном возрасте</t>
  </si>
  <si>
    <t>2.7. Совершенствование оказания медицинской помощи больным</t>
  </si>
  <si>
    <t>профиля *</t>
  </si>
  <si>
    <t>2.7.1.</t>
  </si>
  <si>
    <t xml:space="preserve">Количество профильных коек в профильных отделениях государственных (муниципальных) учреждений здравоохранения </t>
  </si>
  <si>
    <t xml:space="preserve">Справочно, количество профильных коек государственных (муниципальных) учреждений здравоохранения </t>
  </si>
  <si>
    <t>2.7.2.</t>
  </si>
  <si>
    <t>Количество коек интенсивного лечения в профильных отделениях государственных (муниципальных) учреждений здравоохранения</t>
  </si>
  <si>
    <t>количество (единиц на 10 тыс. человек населения) и доля (%) в структуре коечного фонда профильных отделений</t>
  </si>
  <si>
    <t xml:space="preserve">Справочно, количество коек интенсивного лечения в профильных отделениях </t>
  </si>
  <si>
    <t>2.7.3.</t>
  </si>
  <si>
    <t>Количество  коек долечивания и восстановительного лечения профильных пациентов в государственных (муниципальных) учреждениях здравоохранения</t>
  </si>
  <si>
    <t>количество  (единиц на 10 тыс.человек населения) и доля (%) в структуре коечного фонда профильных отделений</t>
  </si>
  <si>
    <t xml:space="preserve">Справочно, количество коек восстановительного лечения в профильных отделениях </t>
  </si>
  <si>
    <t>2.7.4.</t>
  </si>
  <si>
    <t>Количество профильных коек  в межмуниципальных специализированных центрах</t>
  </si>
  <si>
    <t>Справочно, количество профильных коек в межмуниципальных специализированных центрах</t>
  </si>
  <si>
    <t>Справочно, коечный фонд межмуниципальных специализированных центров</t>
  </si>
  <si>
    <t>2.7.5.</t>
  </si>
  <si>
    <t>Количество коек в профильных отделениях государственных (муниципальных) учреждений здравоохранения, полностью укомплектованных в соответствии со штатными нормативами и стандартами оснащения</t>
  </si>
  <si>
    <t>количество и доля (%) в структуре коечного фонда профильных отделений</t>
  </si>
  <si>
    <t>Справочно, количество коек в коечном фонде профильных отделений</t>
  </si>
  <si>
    <t>2.7.6.</t>
  </si>
  <si>
    <t xml:space="preserve">Количество профильных пациентов, нуждающихся в плановой госпитализации </t>
  </si>
  <si>
    <t>количество пациентов и доля (%) от общего числа профильных пациентов, состоящих на диспансерном учете</t>
  </si>
  <si>
    <t>Справочно, общее число профильных пациентов, состоящих на диспансерном учете</t>
  </si>
  <si>
    <t>2.7.7.</t>
  </si>
  <si>
    <t>Количество профильных пациентов, которым проведена плановая госпитализация</t>
  </si>
  <si>
    <t>количество пациентов и доля (%) от общего числа профильных пациентов, нуждающихся в плановой госпитализации</t>
  </si>
  <si>
    <t>Справочно, общее число профильных пациентов, нуждающихся в плановой госпитализации</t>
  </si>
  <si>
    <t>2.7.8.</t>
  </si>
  <si>
    <t>Количество  профильных пациентов, получивших стационарную медицинскую помощь в соответствии со стандартами медицинской помощи</t>
  </si>
  <si>
    <t>количество и доля (%) от общего числа  профильных пациентов, пролеченных в стационарных условиях</t>
  </si>
  <si>
    <t>Справочно, общее число профильных пациентов, выбывших из стационара</t>
  </si>
  <si>
    <t>2.7.9.</t>
  </si>
  <si>
    <t>Смертность от профильных заболеваний  населения в трудоспособном возрасте</t>
  </si>
  <si>
    <t>Профиль медицинской помощи определяется уполномоченным органом исполнительной власти субъектом Российской Федерации с учетом социально-экономического развития региона, потребностей населения в  медицинской помощи и установленных требований к организации функционирования сети здравоохранения</t>
  </si>
  <si>
    <t>2.8. Повышение доступности и качества оказания медицинской помощи детям по всем профилям заболеваний</t>
  </si>
  <si>
    <t>2.8.1.</t>
  </si>
  <si>
    <t xml:space="preserve">Число коек педиатрического профиля государственных (муниципальных) учреждениий здравоохранения </t>
  </si>
  <si>
    <t>единиц на 10 тыс.детей соответствующего возраста</t>
  </si>
  <si>
    <t xml:space="preserve">Справочно, число коек педиатрического профиля государственных (муниципальных) учреждениий здравоохранения </t>
  </si>
  <si>
    <t>2.8.2.</t>
  </si>
  <si>
    <t xml:space="preserve">Число коек педиатрического профиля                                                                                                                                                                                                                            </t>
  </si>
  <si>
    <t>число и доля (%) к общей численности коечного фонда</t>
  </si>
  <si>
    <t>2.8.3.</t>
  </si>
  <si>
    <t xml:space="preserve">Число  коек хирургического профиля для детей                                                                                                                                                                                                               </t>
  </si>
  <si>
    <t>2.8.4.</t>
  </si>
  <si>
    <t xml:space="preserve">Уровень госпитализации в педиатрические государственные (муниципальные) учреждения здравоохранения </t>
  </si>
  <si>
    <t>случаев на 100 человек населения соответствующего возраста</t>
  </si>
  <si>
    <t>Справочно, число поступивших пациентов на койки для детей  в государственные (муниципальные) учреждения здравоохранения субъекта</t>
  </si>
  <si>
    <t>2.8.5.</t>
  </si>
  <si>
    <t>Средняя продолжительность пребывания ребенка на койке в государственных (муниципальных) учреждениях здравоохранения</t>
  </si>
  <si>
    <t>Справочно, число койко-дней, проведенное пациентами на койках для детей в  учреждениях здравоохранения субъекта</t>
  </si>
  <si>
    <t>Справочно, число поступивших пациентов на койки для детей  в учреждения здравоохранения субъекта</t>
  </si>
  <si>
    <t>Справочно, число выбывших пациентов с коек для детей в  учреждений здравоохранения субъекта</t>
  </si>
  <si>
    <t>Справочно, число умерших пациентов на детских койках в учреждениях здравоохранения субъекта</t>
  </si>
  <si>
    <t>2.8.6.</t>
  </si>
  <si>
    <t>Среднегодовая занятость койки в педиатрических государственных (муниципальных) учреждениях здравоохранения</t>
  </si>
  <si>
    <t xml:space="preserve">Количество  койко-дней, проведенное детьми в педиатрических государственных  учреждениях здравоохранения  </t>
  </si>
  <si>
    <t xml:space="preserve">Справочно, среднее число педиатрических коек, фактически развернутых  в педиатрических государственных учреждениях здравоохранения </t>
  </si>
  <si>
    <t>2.8.7.</t>
  </si>
  <si>
    <t xml:space="preserve">Количество случаев внутрибольничной инфекции в детских государственных (муниципальных) больничных учреждениях </t>
  </si>
  <si>
    <t>число и доля (%) от общего числа пролеченных</t>
  </si>
  <si>
    <t>Справочно, общее число детей, выписанных из педиатрических государственных (муниципальных) больничных учреждений</t>
  </si>
  <si>
    <t>2.8.8.</t>
  </si>
  <si>
    <t>Число детей, получивших  стационарную медицинскую помощь в соответствии со стандартами оказания медицинской помощи</t>
  </si>
  <si>
    <t>число и доля (%) от общего числа пролеченных больных</t>
  </si>
  <si>
    <t>2.8.9.</t>
  </si>
  <si>
    <t>Сумма средств на приобретение лекарственных средств и расходных материалов для проведения диагностических обследований и лечебных мероприятий при оказании амбулаторной медицинской помощи сумма (3.5+3.6+3.7)</t>
  </si>
  <si>
    <t>Справочно, количество кардиологических коек в государственных (муниципальных) учреждениях здравоохранения</t>
  </si>
  <si>
    <t>койка</t>
  </si>
  <si>
    <t>2.1.2.</t>
  </si>
  <si>
    <t>Количество коек интенсивного лечения в кардиологических отделениях государственных (муниципальных) учреждений здравоохранения</t>
  </si>
  <si>
    <t>количество (единиц на 10 тыс. человек населения) и доля (%) в структуре коечного фонда кардиологических отделений</t>
  </si>
  <si>
    <t>Справочно, количество коек интенсивного лечения  в коечном фонде  кардиологических отделений государственных (муниципальных) учреждений здравоохранения</t>
  </si>
  <si>
    <t>2.1.3.</t>
  </si>
  <si>
    <t>Количество коек долечивания и восстановительного лечения пациентов кардиологического профиля в государственных (муниципальных) учреждениях здравоохранения</t>
  </si>
  <si>
    <t>количество  (единиц на 10 тыс. человек населения) и доля (%) в структуре коечного фонда кардиологических отделений</t>
  </si>
  <si>
    <t>Справочно, количество коек восстановительного лечения   в коечном фонде кардиологических отделений государственных (муниципальных) учреждений здравоохранения</t>
  </si>
  <si>
    <t>2.1.4.</t>
  </si>
  <si>
    <t>Количество коек кардиологического профиля в межмуниципальных специализированных центрах</t>
  </si>
  <si>
    <t>количество (единиц на 10 тыс.человек населения) и доля (%) в структуре коечного фонда межмуниципальных специализированных центров</t>
  </si>
  <si>
    <t>Справочно, количество коек кардиологического профиля в коечном фонде межмуниципальных специализированных центров</t>
  </si>
  <si>
    <t>Справочно, количество коек в коечном фонде межмуниципальных специализированных центров</t>
  </si>
  <si>
    <t>2.1.5.</t>
  </si>
  <si>
    <t xml:space="preserve">Количество коек по профилю «сердечно-сосудистая хирургия» в государственных (муниципальных) учреждениях здравоохранения </t>
  </si>
  <si>
    <t>количество  (единиц на 10 тыс.человек населения) и доля (%) в общей структуре коечного фонда</t>
  </si>
  <si>
    <t>Справочно, количество коек по профилю «сердечно-сосудистая хирургия» в коечном фонде государственных (муниципальных) учреждений здравоохранения</t>
  </si>
  <si>
    <t>2.1.6.</t>
  </si>
  <si>
    <t>Количество коек в кардиологических отделениях государственных (муниципальных) учреждений здравоохранения, полностью укомплектованных в соответствии со штатными нормативами и стандартами оснащения</t>
  </si>
  <si>
    <t>количество и доля (%) в структуре коечного фонда кардиологических отделений</t>
  </si>
  <si>
    <t>2.1.7.</t>
  </si>
  <si>
    <t>Справочно, общее количество физических лиц врачей-педиатров (на отчетный период)</t>
  </si>
  <si>
    <t>Справочно, общее количество физических лиц среднего медицинского персонала (на отчетный период)</t>
  </si>
  <si>
    <t>2.8.12.</t>
  </si>
  <si>
    <t xml:space="preserve">Укомплектованность участковой службы первичного звена здравоохранения врачами-педиатрами </t>
  </si>
  <si>
    <t>число и доля (%) от необходимого количества в соответствии со штатными нормативами</t>
  </si>
  <si>
    <t>Справочно, число   штатных должностей врачей-педиатров участковых, требуемое в соответствии с штатными нормативами</t>
  </si>
  <si>
    <t>Справочно, число   штатных должностей врачей-педиатров участковых (фактическое)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</si>
</sst>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trike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19" applyNumberFormat="1" applyFont="1" applyFill="1" applyAlignment="1">
      <alignment horizontal="center" vertical="center" wrapText="1"/>
      <protection/>
    </xf>
    <xf numFmtId="0" fontId="4" fillId="0" borderId="0" xfId="22" applyNumberFormat="1" applyFont="1" applyAlignment="1">
      <alignment horizontal="center" vertical="center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0" fontId="5" fillId="0" borderId="1" xfId="19" applyNumberFormat="1" applyFont="1" applyBorder="1" applyAlignment="1">
      <alignment horizontal="center" vertical="center" wrapText="1"/>
      <protection/>
    </xf>
    <xf numFmtId="0" fontId="2" fillId="0" borderId="1" xfId="23" applyNumberFormat="1" applyFont="1" applyFill="1" applyBorder="1" applyAlignment="1">
      <alignment horizontal="center" vertical="center" wrapText="1"/>
      <protection/>
    </xf>
    <xf numFmtId="0" fontId="2" fillId="0" borderId="1" xfId="19" applyNumberFormat="1" applyFont="1" applyFill="1" applyBorder="1" applyAlignment="1">
      <alignment horizontal="center" vertical="top" wrapText="1"/>
      <protection/>
    </xf>
    <xf numFmtId="0" fontId="2" fillId="0" borderId="1" xfId="19" applyNumberFormat="1" applyFont="1" applyFill="1" applyBorder="1" applyAlignment="1">
      <alignment horizontal="left" vertical="top" wrapText="1"/>
      <protection/>
    </xf>
    <xf numFmtId="4" fontId="2" fillId="2" borderId="1" xfId="19" applyNumberFormat="1" applyFont="1" applyFill="1" applyBorder="1" applyAlignment="1" applyProtection="1">
      <alignment horizontal="right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justify" vertical="center" wrapText="1"/>
      <protection/>
    </xf>
    <xf numFmtId="4" fontId="2" fillId="0" borderId="1" xfId="19" applyNumberFormat="1" applyFont="1" applyFill="1" applyBorder="1" applyAlignment="1" applyProtection="1">
      <alignment horizontal="right" wrapText="1"/>
      <protection locked="0"/>
    </xf>
    <xf numFmtId="4" fontId="2" fillId="3" borderId="1" xfId="19" applyNumberFormat="1" applyFont="1" applyFill="1" applyBorder="1" applyAlignment="1" applyProtection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14" fontId="7" fillId="0" borderId="1" xfId="19" applyNumberFormat="1" applyFont="1" applyFill="1" applyBorder="1" applyAlignment="1">
      <alignment horizontal="center" vertical="center" wrapText="1"/>
      <protection/>
    </xf>
    <xf numFmtId="14" fontId="2" fillId="0" borderId="1" xfId="19" applyNumberFormat="1" applyFont="1" applyFill="1" applyBorder="1" applyAlignment="1">
      <alignment horizontal="center" vertical="center" wrapText="1"/>
      <protection/>
    </xf>
    <xf numFmtId="0" fontId="2" fillId="0" borderId="2" xfId="19" applyFont="1" applyFill="1" applyBorder="1" applyAlignment="1">
      <alignment horizontal="center" vertical="center" wrapText="1"/>
      <protection/>
    </xf>
    <xf numFmtId="4" fontId="9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9" applyNumberFormat="1" applyFont="1" applyFill="1" applyBorder="1" applyAlignment="1">
      <alignment horizontal="center" vertical="top" wrapText="1"/>
      <protection/>
    </xf>
    <xf numFmtId="0" fontId="2" fillId="0" borderId="1" xfId="22" applyNumberFormat="1" applyFont="1" applyFill="1" applyBorder="1" applyAlignment="1">
      <alignment horizontal="center" vertical="top" wrapText="1"/>
      <protection/>
    </xf>
    <xf numFmtId="4" fontId="2" fillId="5" borderId="1" xfId="19" applyNumberFormat="1" applyFont="1" applyFill="1" applyBorder="1" applyAlignment="1" applyProtection="1">
      <alignment horizontal="right" wrapText="1"/>
      <protection/>
    </xf>
    <xf numFmtId="0" fontId="2" fillId="0" borderId="0" xfId="19" applyFont="1" applyFill="1" applyBorder="1">
      <alignment/>
      <protection/>
    </xf>
    <xf numFmtId="0" fontId="2" fillId="0" borderId="0" xfId="19" applyNumberFormat="1" applyFont="1" applyFill="1" applyAlignment="1">
      <alignment horizontal="left" vertical="top" wrapText="1"/>
      <protection/>
    </xf>
    <xf numFmtId="0" fontId="10" fillId="0" borderId="0" xfId="19" applyNumberFormat="1" applyFont="1" applyFill="1" applyAlignment="1">
      <alignment horizontal="left" vertical="top" wrapText="1"/>
      <protection/>
    </xf>
    <xf numFmtId="0" fontId="2" fillId="0" borderId="0" xfId="19" applyNumberFormat="1" applyFont="1" applyAlignment="1">
      <alignment horizontal="left" vertical="top" wrapText="1"/>
      <protection/>
    </xf>
    <xf numFmtId="0" fontId="2" fillId="0" borderId="1" xfId="23" applyNumberFormat="1" applyFont="1" applyFill="1" applyBorder="1" applyAlignment="1">
      <alignment horizontal="justify" vertical="center" wrapText="1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4" fontId="2" fillId="0" borderId="1" xfId="23" applyNumberFormat="1" applyFont="1" applyFill="1" applyBorder="1" applyAlignment="1" applyProtection="1">
      <alignment horizontal="right"/>
      <protection locked="0"/>
    </xf>
    <xf numFmtId="0" fontId="2" fillId="4" borderId="1" xfId="23" applyNumberFormat="1" applyFont="1" applyFill="1" applyBorder="1" applyAlignment="1">
      <alignment horizontal="center" vertical="center" wrapText="1"/>
      <protection/>
    </xf>
    <xf numFmtId="4" fontId="2" fillId="3" borderId="1" xfId="23" applyNumberFormat="1" applyFont="1" applyFill="1" applyBorder="1" applyAlignment="1" applyProtection="1">
      <alignment horizontal="center" vertical="center"/>
      <protection/>
    </xf>
    <xf numFmtId="0" fontId="2" fillId="0" borderId="1" xfId="22" applyNumberFormat="1" applyFont="1" applyFill="1" applyBorder="1" applyAlignment="1">
      <alignment horizontal="justify" vertical="center" wrapText="1"/>
      <protection/>
    </xf>
    <xf numFmtId="0" fontId="2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4" fontId="11" fillId="0" borderId="1" xfId="19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23" applyNumberFormat="1" applyFont="1" applyBorder="1" applyAlignment="1" applyProtection="1">
      <alignment horizontal="right"/>
      <protection locked="0"/>
    </xf>
    <xf numFmtId="49" fontId="2" fillId="0" borderId="1" xfId="19" applyNumberFormat="1" applyFont="1" applyFill="1" applyBorder="1" applyAlignment="1">
      <alignment horizontal="center" vertical="center" wrapText="1"/>
      <protection/>
    </xf>
    <xf numFmtId="4" fontId="2" fillId="0" borderId="1" xfId="19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9" applyNumberFormat="1" applyFont="1" applyFill="1" applyBorder="1" applyAlignment="1">
      <alignment horizontal="center" vertical="center" wrapText="1"/>
      <protection/>
    </xf>
    <xf numFmtId="0" fontId="2" fillId="4" borderId="1" xfId="20" applyNumberFormat="1" applyFont="1" applyFill="1" applyBorder="1" applyAlignment="1">
      <alignment horizontal="center" vertical="center" wrapText="1"/>
      <protection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18" applyNumberFormat="1" applyFont="1" applyFill="1" applyBorder="1" applyAlignment="1">
      <alignment vertical="center" wrapText="1"/>
      <protection/>
    </xf>
    <xf numFmtId="2" fontId="2" fillId="0" borderId="1" xfId="18" applyNumberFormat="1" applyFont="1" applyFill="1" applyBorder="1" applyAlignment="1" applyProtection="1">
      <alignment horizontal="right"/>
      <protection locked="0"/>
    </xf>
    <xf numFmtId="2" fontId="2" fillId="2" borderId="1" xfId="18" applyNumberFormat="1" applyFont="1" applyFill="1" applyBorder="1" applyAlignment="1" applyProtection="1">
      <alignment horizontal="right"/>
      <protection/>
    </xf>
    <xf numFmtId="2" fontId="2" fillId="0" borderId="1" xfId="18" applyNumberFormat="1" applyFont="1" applyBorder="1" applyAlignment="1" applyProtection="1">
      <alignment horizontal="right"/>
      <protection locked="0"/>
    </xf>
    <xf numFmtId="2" fontId="2" fillId="3" borderId="1" xfId="18" applyNumberFormat="1" applyFont="1" applyFill="1" applyBorder="1" applyAlignment="1" applyProtection="1">
      <alignment horizontal="center" vertical="center"/>
      <protection/>
    </xf>
    <xf numFmtId="0" fontId="2" fillId="0" borderId="1" xfId="18" applyNumberFormat="1" applyFont="1" applyBorder="1" applyAlignment="1">
      <alignment horizontal="center" vertical="center" wrapText="1"/>
      <protection/>
    </xf>
    <xf numFmtId="0" fontId="2" fillId="4" borderId="1" xfId="18" applyNumberFormat="1" applyFont="1" applyFill="1" applyBorder="1" applyAlignment="1">
      <alignment horizontal="center" vertical="center" wrapText="1"/>
      <protection/>
    </xf>
    <xf numFmtId="0" fontId="2" fillId="4" borderId="1" xfId="18" applyNumberFormat="1" applyFont="1" applyFill="1" applyBorder="1" applyAlignment="1">
      <alignment vertical="center" wrapText="1"/>
      <protection/>
    </xf>
    <xf numFmtId="0" fontId="2" fillId="4" borderId="1" xfId="22" applyNumberFormat="1" applyFont="1" applyFill="1" applyBorder="1" applyAlignment="1">
      <alignment horizontal="center" vertical="center" wrapText="1"/>
      <protection/>
    </xf>
    <xf numFmtId="2" fontId="2" fillId="4" borderId="1" xfId="18" applyNumberFormat="1" applyFont="1" applyFill="1" applyBorder="1" applyAlignment="1" applyProtection="1">
      <alignment horizontal="right"/>
      <protection locked="0"/>
    </xf>
    <xf numFmtId="0" fontId="2" fillId="4" borderId="1" xfId="22" applyNumberFormat="1" applyFont="1" applyFill="1" applyBorder="1" applyAlignment="1">
      <alignment vertical="center" wrapText="1"/>
      <protection/>
    </xf>
    <xf numFmtId="2" fontId="2" fillId="4" borderId="1" xfId="22" applyNumberFormat="1" applyFont="1" applyFill="1" applyBorder="1" applyAlignment="1" applyProtection="1">
      <alignment horizontal="right"/>
      <protection locked="0"/>
    </xf>
    <xf numFmtId="0" fontId="2" fillId="4" borderId="1" xfId="18" applyNumberFormat="1" applyFont="1" applyFill="1" applyBorder="1" applyAlignment="1">
      <alignment horizontal="center" vertical="center"/>
      <protection/>
    </xf>
    <xf numFmtId="0" fontId="2" fillId="0" borderId="1" xfId="18" applyNumberFormat="1" applyFont="1" applyFill="1" applyBorder="1" applyAlignment="1">
      <alignment horizontal="center" vertical="center"/>
      <protection/>
    </xf>
    <xf numFmtId="2" fontId="2" fillId="0" borderId="1" xfId="22" applyNumberFormat="1" applyFont="1" applyBorder="1" applyAlignment="1" applyProtection="1">
      <alignment horizontal="right"/>
      <protection locked="0"/>
    </xf>
    <xf numFmtId="0" fontId="2" fillId="4" borderId="1" xfId="23" applyNumberFormat="1" applyFont="1" applyFill="1" applyBorder="1" applyAlignment="1">
      <alignment horizontal="justify" vertical="center" wrapText="1"/>
      <protection/>
    </xf>
    <xf numFmtId="4" fontId="2" fillId="2" borderId="1" xfId="19" applyNumberFormat="1" applyFont="1" applyFill="1" applyBorder="1" applyAlignment="1" applyProtection="1">
      <alignment horizontal="right" wrapText="1"/>
      <protection locked="0"/>
    </xf>
    <xf numFmtId="0" fontId="2" fillId="0" borderId="1" xfId="19" applyFont="1" applyFill="1" applyBorder="1" applyAlignment="1">
      <alignment horizontal="justify" vertical="center" wrapText="1"/>
      <protection/>
    </xf>
    <xf numFmtId="0" fontId="2" fillId="0" borderId="1" xfId="23" applyNumberFormat="1" applyFont="1" applyFill="1" applyBorder="1" applyAlignment="1">
      <alignment horizontal="center" vertical="center" wrapText="1"/>
      <protection/>
    </xf>
    <xf numFmtId="49" fontId="2" fillId="3" borderId="1" xfId="19" applyNumberFormat="1" applyFont="1" applyFill="1" applyBorder="1" applyAlignment="1" applyProtection="1">
      <alignment horizontal="center" vertical="center" wrapText="1"/>
      <protection/>
    </xf>
    <xf numFmtId="4" fontId="2" fillId="4" borderId="1" xfId="23" applyNumberFormat="1" applyFont="1" applyFill="1" applyBorder="1" applyAlignment="1" applyProtection="1">
      <alignment horizontal="right"/>
      <protection locked="0"/>
    </xf>
    <xf numFmtId="0" fontId="2" fillId="4" borderId="1" xfId="23" applyNumberFormat="1" applyFont="1" applyFill="1" applyBorder="1" applyAlignment="1">
      <alignment horizontal="center" vertical="center"/>
      <protection/>
    </xf>
    <xf numFmtId="49" fontId="2" fillId="3" borderId="1" xfId="23" applyNumberFormat="1" applyFont="1" applyFill="1" applyBorder="1" applyAlignment="1" applyProtection="1">
      <alignment horizontal="center" vertical="center"/>
      <protection/>
    </xf>
    <xf numFmtId="0" fontId="2" fillId="4" borderId="1" xfId="23" applyNumberFormat="1" applyFont="1" applyFill="1" applyBorder="1" applyAlignment="1">
      <alignment horizontal="left" vertical="center" wrapText="1"/>
      <protection/>
    </xf>
    <xf numFmtId="4" fontId="2" fillId="2" borderId="1" xfId="23" applyNumberFormat="1" applyFont="1" applyFill="1" applyBorder="1" applyAlignment="1" applyProtection="1">
      <alignment horizontal="right"/>
      <protection locked="0"/>
    </xf>
    <xf numFmtId="0" fontId="2" fillId="0" borderId="1" xfId="23" applyNumberFormat="1" applyFont="1" applyFill="1" applyBorder="1" applyAlignment="1">
      <alignment horizontal="left" vertical="center" wrapText="1"/>
      <protection/>
    </xf>
    <xf numFmtId="0" fontId="2" fillId="0" borderId="1" xfId="23" applyNumberFormat="1" applyFont="1" applyFill="1" applyBorder="1" applyAlignment="1">
      <alignment horizontal="justify" vertical="center" wrapText="1"/>
      <protection/>
    </xf>
    <xf numFmtId="4" fontId="2" fillId="5" borderId="1" xfId="23" applyNumberFormat="1" applyFont="1" applyFill="1" applyBorder="1" applyAlignment="1" applyProtection="1">
      <alignment horizontal="right"/>
      <protection locked="0"/>
    </xf>
    <xf numFmtId="14" fontId="2" fillId="0" borderId="1" xfId="19" applyNumberFormat="1" applyFont="1" applyFill="1" applyBorder="1" applyAlignment="1">
      <alignment horizontal="center" vertical="center" wrapText="1"/>
      <protection/>
    </xf>
    <xf numFmtId="0" fontId="2" fillId="0" borderId="1" xfId="19" applyNumberFormat="1" applyFont="1" applyFill="1" applyBorder="1" applyAlignment="1">
      <alignment horizontal="center" vertical="top" wrapText="1"/>
      <protection/>
    </xf>
    <xf numFmtId="0" fontId="2" fillId="0" borderId="2" xfId="19" applyFont="1" applyFill="1" applyBorder="1" applyAlignment="1">
      <alignment horizontal="center" vertical="center" wrapText="1"/>
      <protection/>
    </xf>
    <xf numFmtId="0" fontId="2" fillId="0" borderId="1" xfId="19" applyNumberFormat="1" applyFont="1" applyFill="1" applyBorder="1" applyAlignment="1">
      <alignment horizontal="left" vertical="top" wrapText="1"/>
      <protection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NumberFormat="1" applyFont="1" applyFill="1" applyBorder="1" applyAlignment="1">
      <alignment horizontal="justify" vertical="center" wrapText="1"/>
      <protection/>
    </xf>
    <xf numFmtId="4" fontId="2" fillId="2" borderId="1" xfId="21" applyNumberFormat="1" applyFont="1" applyFill="1" applyBorder="1" applyAlignment="1" applyProtection="1">
      <alignment horizontal="right"/>
      <protection/>
    </xf>
    <xf numFmtId="49" fontId="2" fillId="3" borderId="1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49" fontId="2" fillId="0" borderId="1" xfId="19" applyNumberFormat="1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4" fontId="2" fillId="0" borderId="1" xfId="19" applyNumberFormat="1" applyFont="1" applyFill="1" applyBorder="1" applyAlignment="1" applyProtection="1">
      <alignment horizontal="right" wrapText="1"/>
      <protection locked="0"/>
    </xf>
    <xf numFmtId="0" fontId="2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 applyProtection="1">
      <alignment horizontal="right"/>
      <protection locked="0"/>
    </xf>
    <xf numFmtId="4" fontId="11" fillId="0" borderId="1" xfId="19" applyNumberFormat="1" applyFont="1" applyFill="1" applyBorder="1" applyAlignment="1" applyProtection="1">
      <alignment horizontal="right" wrapText="1"/>
      <protection locked="0"/>
    </xf>
    <xf numFmtId="0" fontId="2" fillId="0" borderId="1" xfId="19" applyFont="1" applyFill="1" applyBorder="1" applyAlignment="1">
      <alignment horizontal="center" vertical="center" wrapText="1"/>
      <protection/>
    </xf>
    <xf numFmtId="4" fontId="2" fillId="0" borderId="1" xfId="19" applyNumberFormat="1" applyFont="1" applyFill="1" applyBorder="1" applyAlignment="1" applyProtection="1">
      <alignment horizontal="right" wrapText="1"/>
      <protection locked="0"/>
    </xf>
    <xf numFmtId="0" fontId="2" fillId="0" borderId="1" xfId="24" applyNumberFormat="1" applyFont="1" applyFill="1" applyBorder="1" applyAlignment="1">
      <alignment horizontal="justify" vertical="center" wrapText="1"/>
      <protection/>
    </xf>
    <xf numFmtId="0" fontId="2" fillId="0" borderId="1" xfId="24" applyNumberFormat="1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4" fontId="2" fillId="0" borderId="1" xfId="19" applyNumberFormat="1" applyFont="1" applyFill="1" applyBorder="1" applyAlignment="1" applyProtection="1">
      <alignment horizontal="right" wrapText="1"/>
      <protection locked="0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NumberFormat="1" applyFont="1" applyFill="1" applyBorder="1" applyAlignment="1">
      <alignment horizontal="justify" vertical="center" wrapText="1"/>
      <protection/>
    </xf>
    <xf numFmtId="4" fontId="2" fillId="0" borderId="1" xfId="21" applyNumberFormat="1" applyFont="1" applyFill="1" applyBorder="1" applyAlignment="1" applyProtection="1">
      <alignment horizontal="right"/>
      <protection locked="0"/>
    </xf>
    <xf numFmtId="4" fontId="2" fillId="5" borderId="1" xfId="19" applyNumberFormat="1" applyFont="1" applyFill="1" applyBorder="1" applyAlignment="1" applyProtection="1">
      <alignment horizontal="right" wrapText="1"/>
      <protection locked="0"/>
    </xf>
    <xf numFmtId="4" fontId="2" fillId="5" borderId="1" xfId="19" applyNumberFormat="1" applyFont="1" applyFill="1" applyBorder="1" applyAlignment="1" applyProtection="1">
      <alignment horizontal="right" wrapText="1"/>
      <protection locked="0"/>
    </xf>
    <xf numFmtId="0" fontId="2" fillId="0" borderId="1" xfId="22" applyFont="1" applyFill="1" applyBorder="1" applyAlignment="1">
      <alignment horizontal="justify" vertical="center" wrapText="1"/>
      <protection/>
    </xf>
    <xf numFmtId="0" fontId="2" fillId="0" borderId="1" xfId="22" applyFont="1" applyFill="1" applyBorder="1" applyAlignment="1">
      <alignment horizontal="center" vertical="center" wrapText="1"/>
      <protection/>
    </xf>
    <xf numFmtId="0" fontId="2" fillId="0" borderId="1" xfId="22" applyFont="1" applyFill="1" applyBorder="1" applyAlignment="1">
      <alignment horizontal="center" vertical="center" wrapText="1"/>
      <protection/>
    </xf>
    <xf numFmtId="49" fontId="2" fillId="3" borderId="1" xfId="23" applyNumberFormat="1" applyFont="1" applyFill="1" applyBorder="1" applyAlignment="1" applyProtection="1">
      <alignment horizontal="center" vertical="center"/>
      <protection/>
    </xf>
    <xf numFmtId="4" fontId="2" fillId="0" borderId="1" xfId="19" applyNumberFormat="1" applyFont="1" applyFill="1" applyBorder="1" applyAlignment="1" applyProtection="1">
      <alignment horizontal="right"/>
      <protection locked="0"/>
    </xf>
    <xf numFmtId="0" fontId="2" fillId="4" borderId="1" xfId="19" applyFont="1" applyFill="1" applyBorder="1" applyAlignment="1">
      <alignment horizontal="center" vertical="center" wrapText="1"/>
      <protection/>
    </xf>
    <xf numFmtId="0" fontId="2" fillId="4" borderId="1" xfId="19" applyFont="1" applyFill="1" applyBorder="1" applyAlignment="1">
      <alignment horizontal="justify" vertical="center" wrapText="1"/>
      <protection/>
    </xf>
    <xf numFmtId="0" fontId="2" fillId="4" borderId="1" xfId="22" applyFont="1" applyFill="1" applyBorder="1" applyAlignment="1">
      <alignment horizontal="center" vertical="center" wrapText="1"/>
      <protection/>
    </xf>
    <xf numFmtId="4" fontId="2" fillId="4" borderId="1" xfId="19" applyNumberFormat="1" applyFont="1" applyFill="1" applyBorder="1" applyAlignment="1" applyProtection="1">
      <alignment horizontal="right"/>
      <protection locked="0"/>
    </xf>
    <xf numFmtId="0" fontId="2" fillId="0" borderId="1" xfId="19" applyFont="1" applyFill="1" applyBorder="1" applyAlignment="1">
      <alignment horizontal="justify" vertical="top" wrapText="1"/>
      <protection/>
    </xf>
    <xf numFmtId="0" fontId="2" fillId="0" borderId="1" xfId="19" applyFont="1" applyFill="1" applyBorder="1" applyAlignment="1">
      <alignment horizontal="justify" vertical="top" wrapText="1"/>
      <protection/>
    </xf>
    <xf numFmtId="4" fontId="2" fillId="5" borderId="1" xfId="19" applyNumberFormat="1" applyFont="1" applyFill="1" applyBorder="1" applyAlignment="1" applyProtection="1">
      <alignment horizontal="right" wrapText="1"/>
      <protection locked="0"/>
    </xf>
    <xf numFmtId="0" fontId="2" fillId="0" borderId="1" xfId="19" applyNumberFormat="1" applyFont="1" applyFill="1" applyBorder="1" applyAlignment="1">
      <alignment horizontal="center" vertical="center" wrapText="1"/>
      <protection/>
    </xf>
    <xf numFmtId="0" fontId="2" fillId="0" borderId="1" xfId="19" applyNumberFormat="1" applyFont="1" applyFill="1" applyBorder="1" applyAlignment="1">
      <alignment horizontal="justify" vertical="center" wrapText="1"/>
      <protection/>
    </xf>
    <xf numFmtId="4" fontId="2" fillId="2" borderId="1" xfId="19" applyNumberFormat="1" applyFont="1" applyFill="1" applyBorder="1" applyAlignment="1" applyProtection="1">
      <alignment horizontal="right"/>
      <protection/>
    </xf>
    <xf numFmtId="4" fontId="2" fillId="0" borderId="1" xfId="19" applyNumberFormat="1" applyFont="1" applyFill="1" applyBorder="1" applyAlignment="1" applyProtection="1">
      <alignment horizontal="right"/>
      <protection locked="0"/>
    </xf>
    <xf numFmtId="49" fontId="2" fillId="3" borderId="1" xfId="19" applyNumberFormat="1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4" fontId="2" fillId="5" borderId="1" xfId="19" applyNumberFormat="1" applyFont="1" applyFill="1" applyBorder="1" applyAlignment="1" applyProtection="1">
      <alignment horizontal="right"/>
      <protection locked="0"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NumberFormat="1" applyFont="1" applyFill="1" applyBorder="1" applyAlignment="1">
      <alignment horizontal="left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left" vertical="center" wrapText="1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 wrapText="1"/>
      <protection/>
    </xf>
    <xf numFmtId="0" fontId="2" fillId="0" borderId="0" xfId="22" applyNumberFormat="1" applyFont="1" applyAlignment="1">
      <alignment horizontal="left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0" borderId="4" xfId="19" applyFont="1" applyFill="1" applyBorder="1" applyAlignment="1">
      <alignment horizontal="center" vertical="center" wrapText="1"/>
      <protection/>
    </xf>
    <xf numFmtId="49" fontId="2" fillId="0" borderId="1" xfId="19" applyNumberFormat="1" applyFont="1" applyFill="1" applyBorder="1" applyAlignment="1">
      <alignment horizontal="center"/>
      <protection/>
    </xf>
    <xf numFmtId="0" fontId="12" fillId="0" borderId="1" xfId="22" applyNumberFormat="1" applyFont="1" applyFill="1" applyBorder="1" applyAlignment="1">
      <alignment horizontal="left" vertical="center" wrapText="1"/>
      <protection/>
    </xf>
    <xf numFmtId="0" fontId="12" fillId="0" borderId="1" xfId="22" applyNumberFormat="1" applyFont="1" applyFill="1" applyBorder="1" applyAlignment="1">
      <alignment horizontal="center" vertical="center" wrapText="1"/>
      <protection/>
    </xf>
    <xf numFmtId="0" fontId="2" fillId="4" borderId="1" xfId="20" applyNumberFormat="1" applyFont="1" applyFill="1" applyBorder="1" applyAlignment="1">
      <alignment horizontal="center" vertical="center"/>
      <protection/>
    </xf>
    <xf numFmtId="0" fontId="2" fillId="4" borderId="1" xfId="20" applyNumberFormat="1" applyFont="1" applyFill="1" applyBorder="1" applyAlignment="1">
      <alignment horizontal="left" vertical="center" wrapText="1"/>
      <protection/>
    </xf>
    <xf numFmtId="0" fontId="2" fillId="4" borderId="1" xfId="20" applyNumberFormat="1" applyFont="1" applyFill="1" applyBorder="1" applyAlignment="1">
      <alignment horizontal="left" vertical="center" wrapText="1" indent="2"/>
      <protection/>
    </xf>
    <xf numFmtId="0" fontId="2" fillId="0" borderId="1" xfId="22" applyNumberFormat="1" applyFont="1" applyBorder="1" applyAlignment="1">
      <alignment horizontal="left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5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left" vertical="top" wrapText="1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justify" vertical="center" wrapText="1"/>
      <protection/>
    </xf>
    <xf numFmtId="0" fontId="12" fillId="0" borderId="1" xfId="22" applyFont="1" applyFill="1" applyBorder="1" applyAlignment="1">
      <alignment horizontal="left" vertical="center" wrapText="1"/>
      <protection/>
    </xf>
    <xf numFmtId="0" fontId="12" fillId="0" borderId="1" xfId="22" applyFont="1" applyFill="1" applyBorder="1" applyAlignment="1">
      <alignment horizontal="center" vertical="center" wrapText="1"/>
      <protection/>
    </xf>
    <xf numFmtId="0" fontId="2" fillId="4" borderId="1" xfId="19" applyFont="1" applyFill="1" applyBorder="1" applyAlignment="1">
      <alignment horizontal="center" vertical="center"/>
      <protection/>
    </xf>
    <xf numFmtId="0" fontId="2" fillId="4" borderId="1" xfId="19" applyFont="1" applyFill="1" applyBorder="1" applyAlignment="1">
      <alignment horizontal="left" vertical="center" wrapText="1"/>
      <protection/>
    </xf>
    <xf numFmtId="4" fontId="2" fillId="4" borderId="1" xfId="19" applyNumberFormat="1" applyFont="1" applyFill="1" applyBorder="1" applyAlignment="1" applyProtection="1">
      <alignment horizontal="right" wrapText="1"/>
      <protection locked="0"/>
    </xf>
    <xf numFmtId="0" fontId="2" fillId="0" borderId="1" xfId="22" applyNumberFormat="1" applyFont="1" applyBorder="1" applyAlignment="1">
      <alignment horizontal="center" vertical="center"/>
      <protection/>
    </xf>
    <xf numFmtId="0" fontId="2" fillId="0" borderId="1" xfId="22" applyNumberFormat="1" applyFont="1" applyBorder="1" applyAlignment="1">
      <alignment horizontal="justify" vertical="center" wrapText="1"/>
      <protection/>
    </xf>
    <xf numFmtId="0" fontId="2" fillId="0" borderId="2" xfId="22" applyNumberFormat="1" applyFont="1" applyFill="1" applyBorder="1" applyAlignment="1">
      <alignment horizontal="center" vertical="center" wrapText="1"/>
      <protection/>
    </xf>
    <xf numFmtId="4" fontId="2" fillId="0" borderId="2" xfId="22" applyNumberFormat="1" applyFont="1" applyFill="1" applyBorder="1" applyAlignment="1" applyProtection="1">
      <alignment horizontal="right" wrapText="1"/>
      <protection locked="0"/>
    </xf>
    <xf numFmtId="49" fontId="2" fillId="3" borderId="2" xfId="22" applyNumberFormat="1" applyFont="1" applyFill="1" applyBorder="1" applyAlignment="1" applyProtection="1">
      <alignment horizontal="center" vertical="center" wrapText="1"/>
      <protection/>
    </xf>
    <xf numFmtId="4" fontId="2" fillId="0" borderId="1" xfId="22" applyNumberFormat="1" applyFont="1" applyBorder="1" applyAlignment="1" applyProtection="1">
      <alignment horizontal="right"/>
      <protection locked="0"/>
    </xf>
    <xf numFmtId="4" fontId="2" fillId="0" borderId="1" xfId="22" applyNumberFormat="1" applyFont="1" applyFill="1" applyBorder="1" applyAlignment="1" applyProtection="1">
      <alignment horizontal="right"/>
      <protection locked="0"/>
    </xf>
    <xf numFmtId="0" fontId="2" fillId="4" borderId="1" xfId="19" applyNumberFormat="1" applyFont="1" applyFill="1" applyBorder="1" applyAlignment="1">
      <alignment horizontal="justify" vertical="center" wrapText="1"/>
      <protection/>
    </xf>
    <xf numFmtId="0" fontId="2" fillId="4" borderId="1" xfId="19" applyNumberFormat="1" applyFont="1" applyFill="1" applyBorder="1" applyAlignment="1">
      <alignment horizontal="center" vertical="center" wrapText="1"/>
      <protection/>
    </xf>
    <xf numFmtId="49" fontId="2" fillId="3" borderId="1" xfId="21" applyNumberFormat="1" applyFont="1" applyFill="1" applyBorder="1" applyAlignment="1" applyProtection="1">
      <alignment horizontal="center" vertical="center"/>
      <protection/>
    </xf>
    <xf numFmtId="0" fontId="2" fillId="4" borderId="1" xfId="19" applyNumberFormat="1" applyFont="1" applyFill="1" applyBorder="1" applyAlignment="1">
      <alignment horizontal="left" vertical="center" wrapText="1"/>
      <protection/>
    </xf>
    <xf numFmtId="4" fontId="2" fillId="5" borderId="1" xfId="21" applyNumberFormat="1" applyFont="1" applyFill="1" applyBorder="1" applyAlignment="1" applyProtection="1">
      <alignment horizontal="right"/>
      <protection locked="0"/>
    </xf>
    <xf numFmtId="0" fontId="2" fillId="0" borderId="1" xfId="19" applyNumberFormat="1" applyFont="1" applyFill="1" applyBorder="1" applyAlignment="1">
      <alignment horizontal="justify" vertical="center" wrapText="1"/>
      <protection/>
    </xf>
    <xf numFmtId="0" fontId="2" fillId="0" borderId="1" xfId="19" applyNumberFormat="1" applyFont="1" applyFill="1" applyBorder="1" applyAlignment="1">
      <alignment horizontal="center" vertical="center" wrapText="1"/>
      <protection/>
    </xf>
    <xf numFmtId="4" fontId="2" fillId="0" borderId="1" xfId="22" applyNumberFormat="1" applyFont="1" applyFill="1" applyBorder="1" applyAlignment="1" applyProtection="1">
      <alignment horizontal="right" wrapText="1"/>
      <protection locked="0"/>
    </xf>
    <xf numFmtId="4" fontId="2" fillId="2" borderId="1" xfId="22" applyNumberFormat="1" applyFont="1" applyFill="1" applyBorder="1" applyAlignment="1" applyProtection="1">
      <alignment horizontal="right" wrapText="1"/>
      <protection/>
    </xf>
    <xf numFmtId="0" fontId="2" fillId="0" borderId="1" xfId="22" applyFont="1" applyFill="1" applyBorder="1" applyAlignment="1">
      <alignment horizontal="left" vertical="center" wrapText="1"/>
      <protection/>
    </xf>
    <xf numFmtId="49" fontId="2" fillId="0" borderId="1" xfId="22" applyNumberFormat="1" applyFont="1" applyFill="1" applyBorder="1" applyAlignment="1" applyProtection="1">
      <alignment horizontal="center" wrapText="1"/>
      <protection locked="0"/>
    </xf>
    <xf numFmtId="0" fontId="2" fillId="0" borderId="0" xfId="22" applyFont="1" applyBorder="1" applyAlignment="1">
      <alignment horizontal="center"/>
      <protection/>
    </xf>
    <xf numFmtId="0" fontId="2" fillId="0" borderId="0" xfId="22" applyFont="1" applyFill="1" applyBorder="1" applyAlignment="1">
      <alignment horizontal="justify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22" applyFont="1" applyBorder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Fill="1" applyAlignment="1">
      <alignment horizontal="center" vertical="center" wrapText="1"/>
      <protection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 indent="7"/>
      <protection/>
    </xf>
    <xf numFmtId="0" fontId="2" fillId="0" borderId="0" xfId="22" applyFont="1" applyFill="1" applyAlignment="1">
      <alignment horizont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left" wrapText="1"/>
      <protection/>
    </xf>
    <xf numFmtId="0" fontId="2" fillId="0" borderId="0" xfId="22" applyFont="1" applyFill="1" applyAlignment="1">
      <alignment horizontal="left" vertical="center" indent="1"/>
      <protection/>
    </xf>
    <xf numFmtId="0" fontId="2" fillId="0" borderId="0" xfId="22" applyFont="1" applyFill="1" applyAlignment="1">
      <alignment horizontal="center" vertical="center"/>
      <protection/>
    </xf>
    <xf numFmtId="0" fontId="2" fillId="0" borderId="0" xfId="22" applyFont="1" applyFill="1" applyAlignment="1">
      <alignment/>
      <protection/>
    </xf>
    <xf numFmtId="0" fontId="11" fillId="0" borderId="0" xfId="24" applyNumberFormat="1" applyFont="1" applyAlignment="1">
      <alignment horizontal="center" vertical="center" wrapText="1"/>
      <protection/>
    </xf>
    <xf numFmtId="0" fontId="11" fillId="0" borderId="0" xfId="19" applyNumberFormat="1" applyFont="1" applyFill="1" applyAlignment="1">
      <alignment horizontal="center" vertical="center" wrapText="1"/>
      <protection/>
    </xf>
    <xf numFmtId="0" fontId="11" fillId="0" borderId="0" xfId="22" applyNumberFormat="1" applyFont="1" applyAlignment="1">
      <alignment horizontal="center" vertical="center" wrapText="1"/>
      <protection/>
    </xf>
    <xf numFmtId="0" fontId="2" fillId="0" borderId="1" xfId="19" applyNumberFormat="1" applyFont="1" applyBorder="1" applyAlignment="1">
      <alignment horizontal="center" vertical="center" wrapText="1"/>
      <protection/>
    </xf>
    <xf numFmtId="0" fontId="11" fillId="0" borderId="5" xfId="22" applyNumberFormat="1" applyFont="1" applyBorder="1" applyAlignment="1">
      <alignment horizontal="center" vertical="center" wrapText="1"/>
      <protection/>
    </xf>
    <xf numFmtId="0" fontId="11" fillId="0" borderId="3" xfId="22" applyNumberFormat="1" applyFont="1" applyBorder="1" applyAlignment="1">
      <alignment horizontal="center" vertical="center" wrapText="1"/>
      <protection/>
    </xf>
    <xf numFmtId="0" fontId="11" fillId="0" borderId="4" xfId="22" applyNumberFormat="1" applyFont="1" applyBorder="1" applyAlignment="1">
      <alignment horizontal="center" vertical="center" wrapText="1"/>
      <protection/>
    </xf>
    <xf numFmtId="0" fontId="11" fillId="0" borderId="6" xfId="22" applyNumberFormat="1" applyFont="1" applyBorder="1" applyAlignment="1">
      <alignment horizontal="right" vertical="center" wrapText="1"/>
      <protection/>
    </xf>
    <xf numFmtId="0" fontId="11" fillId="0" borderId="7" xfId="22" applyNumberFormat="1" applyFont="1" applyBorder="1" applyAlignment="1">
      <alignment horizontal="right" vertical="center" wrapText="1"/>
      <protection/>
    </xf>
    <xf numFmtId="0" fontId="11" fillId="0" borderId="5" xfId="22" applyNumberFormat="1" applyFont="1" applyBorder="1" applyAlignment="1">
      <alignment vertical="center" wrapText="1"/>
      <protection/>
    </xf>
    <xf numFmtId="0" fontId="11" fillId="0" borderId="7" xfId="22" applyNumberFormat="1" applyFont="1" applyBorder="1" applyAlignment="1">
      <alignment horizontal="left" vertical="center" wrapText="1"/>
      <protection/>
    </xf>
    <xf numFmtId="0" fontId="11" fillId="0" borderId="8" xfId="22" applyNumberFormat="1" applyFont="1" applyBorder="1" applyAlignment="1">
      <alignment horizontal="left" vertical="center" wrapText="1"/>
      <protection/>
    </xf>
    <xf numFmtId="49" fontId="2" fillId="0" borderId="1" xfId="19" applyNumberFormat="1" applyFont="1" applyFill="1" applyBorder="1" applyAlignment="1">
      <alignment horizontal="center" vertical="center"/>
      <protection/>
    </xf>
    <xf numFmtId="49" fontId="2" fillId="4" borderId="1" xfId="19" applyNumberFormat="1" applyFont="1" applyFill="1" applyBorder="1" applyAlignment="1">
      <alignment horizontal="center" vertical="center"/>
      <protection/>
    </xf>
    <xf numFmtId="49" fontId="11" fillId="4" borderId="1" xfId="19" applyNumberFormat="1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11" fillId="0" borderId="1" xfId="19" applyNumberFormat="1" applyFont="1" applyFill="1" applyBorder="1" applyAlignment="1">
      <alignment horizontal="left" vertical="top" wrapText="1"/>
      <protection/>
    </xf>
    <xf numFmtId="0" fontId="11" fillId="0" borderId="4" xfId="22" applyNumberFormat="1" applyFont="1" applyBorder="1" applyAlignment="1">
      <alignment horizontal="center" vertical="center" wrapText="1"/>
      <protection/>
    </xf>
    <xf numFmtId="0" fontId="2" fillId="0" borderId="0" xfId="22" applyFont="1" applyFill="1" applyAlignment="1">
      <alignment horizontal="left" wrapText="1" indent="4"/>
      <protection/>
    </xf>
    <xf numFmtId="0" fontId="2" fillId="0" borderId="0" xfId="22" applyFont="1" applyFill="1" applyAlignment="1">
      <alignment horizontal="left" wrapText="1" indent="5"/>
      <protection/>
    </xf>
    <xf numFmtId="0" fontId="2" fillId="0" borderId="9" xfId="19" applyNumberFormat="1" applyFont="1" applyFill="1" applyBorder="1" applyAlignment="1">
      <alignment horizontal="center" vertical="center" wrapText="1"/>
      <protection/>
    </xf>
    <xf numFmtId="0" fontId="2" fillId="0" borderId="10" xfId="19" applyNumberFormat="1" applyFont="1" applyFill="1" applyBorder="1" applyAlignment="1">
      <alignment horizontal="center" vertical="center" wrapText="1"/>
      <protection/>
    </xf>
    <xf numFmtId="0" fontId="2" fillId="0" borderId="11" xfId="19" applyNumberFormat="1" applyFont="1" applyFill="1" applyBorder="1" applyAlignment="1">
      <alignment horizontal="center" vertical="center" wrapText="1"/>
      <protection/>
    </xf>
    <xf numFmtId="0" fontId="2" fillId="0" borderId="12" xfId="19" applyNumberFormat="1" applyFont="1" applyFill="1" applyBorder="1" applyAlignment="1">
      <alignment horizontal="center" vertical="center" wrapText="1"/>
      <protection/>
    </xf>
    <xf numFmtId="0" fontId="2" fillId="0" borderId="13" xfId="19" applyNumberFormat="1" applyFont="1" applyFill="1" applyBorder="1" applyAlignment="1">
      <alignment horizontal="center" vertical="center" wrapText="1"/>
      <protection/>
    </xf>
    <xf numFmtId="0" fontId="2" fillId="0" borderId="14" xfId="19" applyNumberFormat="1" applyFont="1" applyFill="1" applyBorder="1" applyAlignment="1">
      <alignment horizontal="center" vertical="center" wrapText="1"/>
      <protection/>
    </xf>
    <xf numFmtId="0" fontId="6" fillId="0" borderId="3" xfId="22" applyNumberFormat="1" applyFont="1" applyBorder="1" applyAlignment="1">
      <alignment horizontal="center" vertical="center" wrapText="1"/>
      <protection/>
    </xf>
    <xf numFmtId="0" fontId="6" fillId="0" borderId="5" xfId="22" applyNumberFormat="1" applyFont="1" applyBorder="1" applyAlignment="1">
      <alignment horizontal="center" vertical="center" wrapText="1"/>
      <protection/>
    </xf>
    <xf numFmtId="0" fontId="6" fillId="0" borderId="2" xfId="22" applyNumberFormat="1" applyFont="1" applyBorder="1" applyAlignment="1">
      <alignment horizontal="center" vertical="center" wrapText="1"/>
      <protection/>
    </xf>
    <xf numFmtId="0" fontId="1" fillId="0" borderId="0" xfId="19" applyNumberFormat="1" applyFont="1" applyFill="1" applyAlignment="1">
      <alignment horizontal="center" vertical="center" wrapText="1"/>
      <protection/>
    </xf>
    <xf numFmtId="0" fontId="1" fillId="0" borderId="0" xfId="22" applyNumberFormat="1" applyFont="1" applyAlignment="1">
      <alignment horizontal="center" vertical="center" wrapText="1"/>
      <protection/>
    </xf>
    <xf numFmtId="0" fontId="1" fillId="6" borderId="7" xfId="22" applyNumberFormat="1" applyFont="1" applyFill="1" applyBorder="1" applyAlignment="1">
      <alignment horizontal="left" vertical="center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0" fontId="0" fillId="6" borderId="7" xfId="22" applyNumberFormat="1" applyFont="1" applyFill="1" applyBorder="1" applyAlignment="1">
      <alignment horizontal="left" vertical="center" wrapText="1"/>
      <protection/>
    </xf>
    <xf numFmtId="0" fontId="11" fillId="0" borderId="1" xfId="22" applyNumberFormat="1" applyFont="1" applyBorder="1" applyAlignment="1">
      <alignment horizontal="center" vertical="center" wrapText="1"/>
      <protection/>
    </xf>
    <xf numFmtId="0" fontId="11" fillId="0" borderId="0" xfId="19" applyNumberFormat="1" applyFont="1" applyFill="1" applyAlignment="1">
      <alignment horizontal="center" vertical="center" wrapText="1"/>
      <protection/>
    </xf>
    <xf numFmtId="0" fontId="11" fillId="0" borderId="0" xfId="22" applyNumberFormat="1" applyFont="1" applyAlignment="1">
      <alignment horizontal="center" vertical="center" wrapText="1"/>
      <protection/>
    </xf>
    <xf numFmtId="0" fontId="2" fillId="6" borderId="7" xfId="22" applyNumberFormat="1" applyFont="1" applyFill="1" applyBorder="1" applyAlignment="1">
      <alignment horizontal="left" vertical="center" wrapText="1"/>
      <protection/>
    </xf>
    <xf numFmtId="0" fontId="2" fillId="0" borderId="1" xfId="19" applyNumberFormat="1" applyFont="1" applyFill="1" applyBorder="1" applyAlignment="1">
      <alignment horizontal="center" vertical="center" wrapText="1"/>
      <protection/>
    </xf>
    <xf numFmtId="0" fontId="11" fillId="0" borderId="3" xfId="22" applyNumberFormat="1" applyFont="1" applyBorder="1" applyAlignment="1">
      <alignment horizontal="center" vertical="center" wrapText="1"/>
      <protection/>
    </xf>
    <xf numFmtId="0" fontId="11" fillId="0" borderId="5" xfId="22" applyNumberFormat="1" applyFont="1" applyBorder="1" applyAlignment="1">
      <alignment horizontal="center" vertical="center" wrapText="1"/>
      <protection/>
    </xf>
    <xf numFmtId="0" fontId="11" fillId="0" borderId="2" xfId="22" applyNumberFormat="1" applyFont="1" applyBorder="1" applyAlignment="1">
      <alignment horizontal="center" vertical="center" wrapText="1"/>
      <protection/>
    </xf>
    <xf numFmtId="0" fontId="2" fillId="6" borderId="7" xfId="24" applyNumberFormat="1" applyFont="1" applyFill="1" applyBorder="1" applyAlignment="1">
      <alignment horizontal="left" vertical="center" wrapText="1"/>
      <protection/>
    </xf>
    <xf numFmtId="0" fontId="11" fillId="0" borderId="1" xfId="24" applyNumberFormat="1" applyFont="1" applyBorder="1" applyAlignment="1">
      <alignment horizontal="center" vertical="center" wrapText="1"/>
      <protection/>
    </xf>
    <xf numFmtId="0" fontId="11" fillId="0" borderId="1" xfId="24" applyNumberFormat="1" applyFont="1" applyBorder="1" applyAlignment="1">
      <alignment horizontal="center" vertical="center" wrapText="1"/>
      <protection/>
    </xf>
    <xf numFmtId="0" fontId="11" fillId="0" borderId="0" xfId="24" applyNumberFormat="1" applyFont="1" applyAlignment="1">
      <alignment horizontal="center" vertical="center" wrapText="1"/>
      <protection/>
    </xf>
    <xf numFmtId="0" fontId="11" fillId="0" borderId="12" xfId="22" applyNumberFormat="1" applyFont="1" applyBorder="1" applyAlignment="1">
      <alignment horizontal="right" vertical="center" wrapText="1"/>
      <protection/>
    </xf>
    <xf numFmtId="0" fontId="11" fillId="0" borderId="13" xfId="22" applyNumberFormat="1" applyFont="1" applyBorder="1" applyAlignment="1">
      <alignment horizontal="right" vertical="center" wrapText="1"/>
      <protection/>
    </xf>
    <xf numFmtId="0" fontId="11" fillId="0" borderId="13" xfId="22" applyNumberFormat="1" applyFont="1" applyBorder="1" applyAlignment="1">
      <alignment horizontal="left" vertical="center" wrapText="1"/>
      <protection/>
    </xf>
    <xf numFmtId="0" fontId="11" fillId="0" borderId="14" xfId="22" applyNumberFormat="1" applyFont="1" applyBorder="1" applyAlignment="1">
      <alignment horizontal="left" vertical="center" wrapText="1"/>
      <protection/>
    </xf>
    <xf numFmtId="0" fontId="2" fillId="0" borderId="0" xfId="19" applyNumberFormat="1" applyFont="1" applyFill="1" applyBorder="1" applyAlignment="1">
      <alignment horizontal="left" vertical="center" wrapText="1"/>
      <protection/>
    </xf>
    <xf numFmtId="0" fontId="11" fillId="0" borderId="3" xfId="22" applyNumberFormat="1" applyFont="1" applyBorder="1" applyAlignment="1">
      <alignment horizontal="center" vertical="center" wrapText="1"/>
      <protection/>
    </xf>
    <xf numFmtId="0" fontId="2" fillId="0" borderId="6" xfId="19" applyNumberFormat="1" applyFont="1" applyFill="1" applyBorder="1" applyAlignment="1">
      <alignment horizontal="center" vertical="center" wrapText="1"/>
      <protection/>
    </xf>
    <xf numFmtId="0" fontId="2" fillId="0" borderId="7" xfId="19" applyNumberFormat="1" applyFont="1" applyFill="1" applyBorder="1" applyAlignment="1">
      <alignment horizontal="center" vertical="center" wrapText="1"/>
      <protection/>
    </xf>
    <xf numFmtId="0" fontId="2" fillId="0" borderId="8" xfId="19" applyNumberFormat="1" applyFont="1" applyFill="1" applyBorder="1" applyAlignment="1">
      <alignment horizontal="center" vertical="center" wrapText="1"/>
      <protection/>
    </xf>
    <xf numFmtId="0" fontId="2" fillId="0" borderId="3" xfId="19" applyNumberFormat="1" applyFont="1" applyFill="1" applyBorder="1" applyAlignment="1">
      <alignment horizontal="center" vertical="center" wrapText="1"/>
      <protection/>
    </xf>
    <xf numFmtId="0" fontId="2" fillId="0" borderId="2" xfId="19" applyNumberFormat="1" applyFont="1" applyFill="1" applyBorder="1" applyAlignment="1">
      <alignment horizontal="center" vertical="center" wrapText="1"/>
      <protection/>
    </xf>
  </cellXfs>
  <cellStyles count="14">
    <cellStyle name="Normal" xfId="0"/>
    <cellStyle name="Currency" xfId="15"/>
    <cellStyle name="Currency [0]" xfId="16"/>
    <cellStyle name="Обычный 2" xfId="17"/>
    <cellStyle name="Обычный_1.3. Акушерство и гинекология (длинный)" xfId="18"/>
    <cellStyle name="Обычный_Приложение 2. Модернизация и стандарты.Длинный" xfId="19"/>
    <cellStyle name="Обычный_Приложение 2. Модернизация и стандарты.Длинный_ТРАФАРЕТ" xfId="20"/>
    <cellStyle name="Обычный_Травма_Приложение 2. Модернизация и стандарты.Длинный" xfId="21"/>
    <cellStyle name="Обычный_ТРАФАРЕТ" xfId="22"/>
    <cellStyle name="Обычный_ТРАФАРЕТ_1" xfId="23"/>
    <cellStyle name="Обычный_ТРАФАРЕТ_ТРАФАРЕТ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3.28125" style="0" customWidth="1"/>
    <col min="2" max="2" width="32.28125" style="0" customWidth="1"/>
    <col min="3" max="3" width="23.421875" style="0" customWidth="1"/>
  </cols>
  <sheetData>
    <row r="1" spans="1:7" ht="15.75">
      <c r="A1" s="205" t="s">
        <v>329</v>
      </c>
      <c r="B1" s="206"/>
      <c r="C1" s="206"/>
      <c r="D1" s="206"/>
      <c r="E1" s="206"/>
      <c r="F1" s="206"/>
      <c r="G1" s="206"/>
    </row>
    <row r="2" spans="1:7" ht="25.5">
      <c r="A2" s="1"/>
      <c r="B2" s="2" t="s">
        <v>330</v>
      </c>
      <c r="C2" s="207"/>
      <c r="D2" s="207"/>
      <c r="E2" s="207"/>
      <c r="F2" s="207"/>
      <c r="G2" s="207"/>
    </row>
    <row r="3" spans="1:7" ht="12.75">
      <c r="A3" s="208" t="s">
        <v>331</v>
      </c>
      <c r="B3" s="208" t="s">
        <v>332</v>
      </c>
      <c r="C3" s="209" t="s">
        <v>333</v>
      </c>
      <c r="D3" s="208" t="s">
        <v>334</v>
      </c>
      <c r="E3" s="208"/>
      <c r="F3" s="208"/>
      <c r="G3" s="208"/>
    </row>
    <row r="4" spans="1:7" ht="12.75">
      <c r="A4" s="208"/>
      <c r="B4" s="208"/>
      <c r="C4" s="209"/>
      <c r="D4" s="208"/>
      <c r="E4" s="208"/>
      <c r="F4" s="208"/>
      <c r="G4" s="208"/>
    </row>
    <row r="5" spans="1:7" ht="12.75">
      <c r="A5" s="208"/>
      <c r="B5" s="208"/>
      <c r="C5" s="209"/>
      <c r="D5" s="208" t="s">
        <v>335</v>
      </c>
      <c r="E5" s="208"/>
      <c r="F5" s="208" t="s">
        <v>336</v>
      </c>
      <c r="G5" s="208"/>
    </row>
    <row r="6" spans="1:7" ht="22.5">
      <c r="A6" s="208"/>
      <c r="B6" s="208"/>
      <c r="C6" s="209"/>
      <c r="D6" s="3" t="s">
        <v>337</v>
      </c>
      <c r="E6" s="3" t="s">
        <v>338</v>
      </c>
      <c r="F6" s="3" t="s">
        <v>337</v>
      </c>
      <c r="G6" s="3" t="s">
        <v>338</v>
      </c>
    </row>
    <row r="7" spans="1:7" ht="12.75">
      <c r="A7" s="3">
        <v>1</v>
      </c>
      <c r="B7" s="3">
        <v>2</v>
      </c>
      <c r="C7" s="4">
        <v>3</v>
      </c>
      <c r="D7" s="5">
        <v>4</v>
      </c>
      <c r="E7" s="3">
        <v>5</v>
      </c>
      <c r="F7" s="3">
        <v>6</v>
      </c>
      <c r="G7" s="3">
        <v>7</v>
      </c>
    </row>
    <row r="8" spans="1:7" ht="14.25">
      <c r="A8" s="202" t="s">
        <v>339</v>
      </c>
      <c r="B8" s="203"/>
      <c r="C8" s="203"/>
      <c r="D8" s="203"/>
      <c r="E8" s="203"/>
      <c r="F8" s="203"/>
      <c r="G8" s="204"/>
    </row>
    <row r="9" spans="1:7" ht="51">
      <c r="A9" s="7" t="s">
        <v>340</v>
      </c>
      <c r="B9" s="8" t="s">
        <v>341</v>
      </c>
      <c r="C9" s="7" t="s">
        <v>342</v>
      </c>
      <c r="D9" s="9" t="e">
        <f>ROUND((D10/D91)*10000,2)</f>
        <v>#DIV/0!</v>
      </c>
      <c r="E9" s="9" t="e">
        <f>ROUND(D10*100/D96,2)</f>
        <v>#DIV/0!</v>
      </c>
      <c r="F9" s="9" t="e">
        <f>ROUND((F10/F91)*10000,2)</f>
        <v>#DIV/0!</v>
      </c>
      <c r="G9" s="9" t="e">
        <f>ROUND(F10*100/F96,2)</f>
        <v>#DIV/0!</v>
      </c>
    </row>
    <row r="10" spans="1:7" ht="51">
      <c r="A10" s="10" t="s">
        <v>343</v>
      </c>
      <c r="B10" s="11" t="s">
        <v>1066</v>
      </c>
      <c r="C10" s="7" t="s">
        <v>1067</v>
      </c>
      <c r="D10" s="12"/>
      <c r="E10" s="13"/>
      <c r="F10" s="12"/>
      <c r="G10" s="13"/>
    </row>
    <row r="11" spans="1:7" ht="76.5">
      <c r="A11" s="7" t="s">
        <v>1068</v>
      </c>
      <c r="B11" s="8" t="s">
        <v>1069</v>
      </c>
      <c r="C11" s="7" t="s">
        <v>1070</v>
      </c>
      <c r="D11" s="9" t="e">
        <f>ROUND((D12/D91)*10000,2)</f>
        <v>#DIV/0!</v>
      </c>
      <c r="E11" s="9" t="e">
        <f>ROUND(D12*100/D10,2)</f>
        <v>#DIV/0!</v>
      </c>
      <c r="F11" s="9" t="e">
        <f>ROUND((F12/F91)*10000,2)</f>
        <v>#DIV/0!</v>
      </c>
      <c r="G11" s="9" t="e">
        <f>ROUND(F12*100/F10,2)</f>
        <v>#DIV/0!</v>
      </c>
    </row>
    <row r="12" spans="1:7" ht="63.75">
      <c r="A12" s="10" t="s">
        <v>343</v>
      </c>
      <c r="B12" s="8" t="s">
        <v>1071</v>
      </c>
      <c r="C12" s="7" t="s">
        <v>1067</v>
      </c>
      <c r="D12" s="12"/>
      <c r="E12" s="13"/>
      <c r="F12" s="12"/>
      <c r="G12" s="13"/>
    </row>
    <row r="13" spans="1:7" ht="76.5">
      <c r="A13" s="7" t="s">
        <v>1072</v>
      </c>
      <c r="B13" s="11" t="s">
        <v>1073</v>
      </c>
      <c r="C13" s="7" t="s">
        <v>1074</v>
      </c>
      <c r="D13" s="9" t="e">
        <f>ROUND((D14/D91)*10000,2)</f>
        <v>#DIV/0!</v>
      </c>
      <c r="E13" s="9" t="e">
        <f>ROUND(D14*100/D10,2)</f>
        <v>#DIV/0!</v>
      </c>
      <c r="F13" s="9" t="e">
        <f>ROUND((F14/F91)*10000,2)</f>
        <v>#DIV/0!</v>
      </c>
      <c r="G13" s="9" t="e">
        <f>ROUND(F14*100/F10,2)</f>
        <v>#DIV/0!</v>
      </c>
    </row>
    <row r="14" spans="1:7" ht="76.5">
      <c r="A14" s="10" t="s">
        <v>343</v>
      </c>
      <c r="B14" s="11" t="s">
        <v>1075</v>
      </c>
      <c r="C14" s="7" t="s">
        <v>1067</v>
      </c>
      <c r="D14" s="12"/>
      <c r="E14" s="13"/>
      <c r="F14" s="12"/>
      <c r="G14" s="13"/>
    </row>
    <row r="15" spans="1:7" ht="89.25">
      <c r="A15" s="7" t="s">
        <v>1076</v>
      </c>
      <c r="B15" s="11" t="s">
        <v>1077</v>
      </c>
      <c r="C15" s="7" t="s">
        <v>1078</v>
      </c>
      <c r="D15" s="9" t="e">
        <f>ROUND((D16/D91)*10000,2)</f>
        <v>#DIV/0!</v>
      </c>
      <c r="E15" s="9" t="e">
        <f>ROUND(D16*100/D17,2)</f>
        <v>#DIV/0!</v>
      </c>
      <c r="F15" s="9" t="e">
        <f>ROUND((F16/F91)*10000,2)</f>
        <v>#DIV/0!</v>
      </c>
      <c r="G15" s="9" t="e">
        <f>ROUND(F16*100/F17,2)</f>
        <v>#DIV/0!</v>
      </c>
    </row>
    <row r="16" spans="1:7" ht="51">
      <c r="A16" s="10"/>
      <c r="B16" s="11" t="s">
        <v>1079</v>
      </c>
      <c r="C16" s="7" t="s">
        <v>1067</v>
      </c>
      <c r="D16" s="12"/>
      <c r="E16" s="13"/>
      <c r="F16" s="12"/>
      <c r="G16" s="13"/>
    </row>
    <row r="17" spans="1:7" ht="38.25">
      <c r="A17" s="10"/>
      <c r="B17" s="11" t="s">
        <v>1080</v>
      </c>
      <c r="C17" s="7" t="s">
        <v>1067</v>
      </c>
      <c r="D17" s="12"/>
      <c r="E17" s="13"/>
      <c r="F17" s="12"/>
      <c r="G17" s="13"/>
    </row>
    <row r="18" spans="1:7" ht="51">
      <c r="A18" s="7" t="s">
        <v>1081</v>
      </c>
      <c r="B18" s="11" t="s">
        <v>1082</v>
      </c>
      <c r="C18" s="7" t="s">
        <v>1083</v>
      </c>
      <c r="D18" s="9" t="e">
        <f>ROUND((D19/D91)*10000,2)</f>
        <v>#DIV/0!</v>
      </c>
      <c r="E18" s="9" t="e">
        <f>ROUND(D19*100/D96,2)</f>
        <v>#DIV/0!</v>
      </c>
      <c r="F18" s="9" t="e">
        <f>ROUND((F19/F91)*10000,2)</f>
        <v>#DIV/0!</v>
      </c>
      <c r="G18" s="9" t="e">
        <f>ROUND(F19*100/F96,2)</f>
        <v>#DIV/0!</v>
      </c>
    </row>
    <row r="19" spans="1:7" ht="63.75">
      <c r="A19" s="10"/>
      <c r="B19" s="11" t="s">
        <v>1084</v>
      </c>
      <c r="C19" s="7" t="s">
        <v>1067</v>
      </c>
      <c r="D19" s="12"/>
      <c r="E19" s="13"/>
      <c r="F19" s="12"/>
      <c r="G19" s="13"/>
    </row>
    <row r="20" spans="1:7" ht="89.25">
      <c r="A20" s="7" t="s">
        <v>1085</v>
      </c>
      <c r="B20" s="11" t="s">
        <v>1086</v>
      </c>
      <c r="C20" s="7" t="s">
        <v>1087</v>
      </c>
      <c r="D20" s="12"/>
      <c r="E20" s="9" t="e">
        <f>ROUND(D20*100/D10,2)</f>
        <v>#DIV/0!</v>
      </c>
      <c r="F20" s="12"/>
      <c r="G20" s="9" t="e">
        <f>ROUND(F20*100/F10,2)</f>
        <v>#DIV/0!</v>
      </c>
    </row>
    <row r="21" spans="1:7" ht="102">
      <c r="A21" s="7" t="s">
        <v>1088</v>
      </c>
      <c r="B21" s="11" t="s">
        <v>390</v>
      </c>
      <c r="C21" s="7" t="s">
        <v>1087</v>
      </c>
      <c r="D21" s="12"/>
      <c r="E21" s="9" t="e">
        <f>ROUND(D21*100/D10,2)</f>
        <v>#DIV/0!</v>
      </c>
      <c r="F21" s="12"/>
      <c r="G21" s="9" t="e">
        <f>ROUND(F21*100/F10,2)</f>
        <v>#DIV/0!</v>
      </c>
    </row>
    <row r="22" spans="1:7" ht="76.5">
      <c r="A22" s="7" t="s">
        <v>391</v>
      </c>
      <c r="B22" s="11" t="s">
        <v>392</v>
      </c>
      <c r="C22" s="7" t="s">
        <v>393</v>
      </c>
      <c r="D22" s="9">
        <f>D23</f>
        <v>0</v>
      </c>
      <c r="E22" s="9" t="e">
        <f>ROUND(D23*100/D24,2)</f>
        <v>#DIV/0!</v>
      </c>
      <c r="F22" s="9">
        <f>F23</f>
        <v>0</v>
      </c>
      <c r="G22" s="9" t="e">
        <f>ROUND(F23*100/F24,2)</f>
        <v>#DIV/0!</v>
      </c>
    </row>
    <row r="23" spans="1:7" ht="63.75">
      <c r="A23" s="14"/>
      <c r="B23" s="11" t="s">
        <v>394</v>
      </c>
      <c r="C23" s="7" t="s">
        <v>395</v>
      </c>
      <c r="D23" s="12"/>
      <c r="E23" s="13"/>
      <c r="F23" s="12"/>
      <c r="G23" s="13"/>
    </row>
    <row r="24" spans="1:7" ht="51">
      <c r="A24" s="14"/>
      <c r="B24" s="11" t="s">
        <v>396</v>
      </c>
      <c r="C24" s="15" t="s">
        <v>395</v>
      </c>
      <c r="D24" s="12"/>
      <c r="E24" s="13"/>
      <c r="F24" s="12"/>
      <c r="G24" s="13"/>
    </row>
    <row r="25" spans="1:7" ht="76.5">
      <c r="A25" s="7" t="s">
        <v>397</v>
      </c>
      <c r="B25" s="11" t="s">
        <v>398</v>
      </c>
      <c r="C25" s="7" t="s">
        <v>399</v>
      </c>
      <c r="D25" s="12"/>
      <c r="E25" s="9" t="e">
        <f>ROUND(D25*100/D26,2)</f>
        <v>#DIV/0!</v>
      </c>
      <c r="F25" s="12"/>
      <c r="G25" s="9" t="e">
        <f>ROUND(F25*100/F26,2)</f>
        <v>#DIV/0!</v>
      </c>
    </row>
    <row r="26" spans="1:7" ht="51">
      <c r="A26" s="10"/>
      <c r="B26" s="11" t="s">
        <v>400</v>
      </c>
      <c r="C26" s="7" t="s">
        <v>395</v>
      </c>
      <c r="D26" s="12"/>
      <c r="E26" s="13"/>
      <c r="F26" s="12"/>
      <c r="G26" s="13"/>
    </row>
    <row r="27" spans="1:7" ht="63.75">
      <c r="A27" s="7" t="s">
        <v>401</v>
      </c>
      <c r="B27" s="11" t="s">
        <v>402</v>
      </c>
      <c r="C27" s="7" t="s">
        <v>403</v>
      </c>
      <c r="D27" s="12"/>
      <c r="E27" s="9" t="e">
        <f>ROUND(D27*100/D28,2)</f>
        <v>#DIV/0!</v>
      </c>
      <c r="F27" s="12"/>
      <c r="G27" s="9" t="e">
        <f>ROUND(F27*100/F28,2)</f>
        <v>#DIV/0!</v>
      </c>
    </row>
    <row r="28" spans="1:7" ht="51">
      <c r="A28" s="10"/>
      <c r="B28" s="11" t="s">
        <v>404</v>
      </c>
      <c r="C28" s="7" t="s">
        <v>395</v>
      </c>
      <c r="D28" s="12"/>
      <c r="E28" s="13"/>
      <c r="F28" s="12"/>
      <c r="G28" s="13"/>
    </row>
    <row r="29" spans="1:7" ht="51">
      <c r="A29" s="7" t="s">
        <v>405</v>
      </c>
      <c r="B29" s="11" t="s">
        <v>406</v>
      </c>
      <c r="C29" s="7" t="s">
        <v>407</v>
      </c>
      <c r="D29" s="9" t="e">
        <f>ROUND((D30/D31),2)</f>
        <v>#DIV/0!</v>
      </c>
      <c r="E29" s="13"/>
      <c r="F29" s="9" t="e">
        <f>ROUND((F30/F31),2)</f>
        <v>#DIV/0!</v>
      </c>
      <c r="G29" s="13"/>
    </row>
    <row r="30" spans="1:7" ht="63.75">
      <c r="A30" s="10"/>
      <c r="B30" s="11" t="s">
        <v>408</v>
      </c>
      <c r="C30" s="7" t="s">
        <v>409</v>
      </c>
      <c r="D30" s="12"/>
      <c r="E30" s="13"/>
      <c r="F30" s="12"/>
      <c r="G30" s="13"/>
    </row>
    <row r="31" spans="1:7" ht="76.5">
      <c r="A31" s="10"/>
      <c r="B31" s="11" t="s">
        <v>410</v>
      </c>
      <c r="C31" s="7" t="s">
        <v>1067</v>
      </c>
      <c r="D31" s="12"/>
      <c r="E31" s="13"/>
      <c r="F31" s="12"/>
      <c r="G31" s="13"/>
    </row>
    <row r="32" spans="1:7" ht="89.25">
      <c r="A32" s="7" t="s">
        <v>411</v>
      </c>
      <c r="B32" s="11" t="s">
        <v>412</v>
      </c>
      <c r="C32" s="7" t="s">
        <v>413</v>
      </c>
      <c r="D32" s="9" t="e">
        <f>ROUND((D33/D34)*1000,2)</f>
        <v>#DIV/0!</v>
      </c>
      <c r="E32" s="9" t="e">
        <f>ROUND(D33*100/D35,2)</f>
        <v>#DIV/0!</v>
      </c>
      <c r="F32" s="9" t="e">
        <f>ROUND((F33/F34)*1000,2)</f>
        <v>#DIV/0!</v>
      </c>
      <c r="G32" s="9" t="e">
        <f>ROUND(F33*100/F35,2)</f>
        <v>#DIV/0!</v>
      </c>
    </row>
    <row r="33" spans="1:7" ht="63.75">
      <c r="A33" s="16" t="s">
        <v>343</v>
      </c>
      <c r="B33" s="11" t="s">
        <v>414</v>
      </c>
      <c r="C33" s="7" t="s">
        <v>395</v>
      </c>
      <c r="D33" s="12"/>
      <c r="E33" s="13"/>
      <c r="F33" s="12"/>
      <c r="G33" s="13"/>
    </row>
    <row r="34" spans="1:7" ht="25.5">
      <c r="A34" s="16"/>
      <c r="B34" s="11" t="s">
        <v>415</v>
      </c>
      <c r="C34" s="7" t="s">
        <v>395</v>
      </c>
      <c r="D34" s="12"/>
      <c r="E34" s="13"/>
      <c r="F34" s="12"/>
      <c r="G34" s="13"/>
    </row>
    <row r="35" spans="1:7" ht="38.25">
      <c r="A35" s="16"/>
      <c r="B35" s="11" t="s">
        <v>416</v>
      </c>
      <c r="C35" s="7" t="s">
        <v>395</v>
      </c>
      <c r="D35" s="12"/>
      <c r="E35" s="13"/>
      <c r="F35" s="12"/>
      <c r="G35" s="13"/>
    </row>
    <row r="36" spans="1:7" ht="76.5">
      <c r="A36" s="7" t="s">
        <v>417</v>
      </c>
      <c r="B36" s="11" t="s">
        <v>418</v>
      </c>
      <c r="C36" s="7" t="s">
        <v>419</v>
      </c>
      <c r="D36" s="9" t="e">
        <f>ROUND((D37/D91)*1000,2)</f>
        <v>#DIV/0!</v>
      </c>
      <c r="E36" s="9" t="e">
        <f>ROUND(D37*100/D38,2)</f>
        <v>#DIV/0!</v>
      </c>
      <c r="F36" s="9" t="e">
        <f>ROUND((F37/F91)*1000,2)</f>
        <v>#DIV/0!</v>
      </c>
      <c r="G36" s="9" t="e">
        <f>ROUND(F37*100/F38,2)</f>
        <v>#DIV/0!</v>
      </c>
    </row>
    <row r="37" spans="1:7" ht="51">
      <c r="A37" s="16" t="s">
        <v>343</v>
      </c>
      <c r="B37" s="11" t="s">
        <v>420</v>
      </c>
      <c r="C37" s="7" t="s">
        <v>421</v>
      </c>
      <c r="D37" s="12"/>
      <c r="E37" s="13"/>
      <c r="F37" s="12"/>
      <c r="G37" s="13"/>
    </row>
    <row r="38" spans="1:7" ht="63.75">
      <c r="A38" s="16"/>
      <c r="B38" s="11" t="s">
        <v>422</v>
      </c>
      <c r="C38" s="7" t="s">
        <v>395</v>
      </c>
      <c r="D38" s="12"/>
      <c r="E38" s="13"/>
      <c r="F38" s="12"/>
      <c r="G38" s="13"/>
    </row>
    <row r="39" spans="1:7" ht="76.5">
      <c r="A39" s="7" t="s">
        <v>423</v>
      </c>
      <c r="B39" s="11" t="s">
        <v>424</v>
      </c>
      <c r="C39" s="7" t="s">
        <v>419</v>
      </c>
      <c r="D39" s="9" t="e">
        <f>ROUND((D40/D91)*1000,2)</f>
        <v>#DIV/0!</v>
      </c>
      <c r="E39" s="9" t="e">
        <f>ROUND(D40*100/D41,2)</f>
        <v>#DIV/0!</v>
      </c>
      <c r="F39" s="9" t="e">
        <f>ROUND((F40/F91)*1000,2)</f>
        <v>#DIV/0!</v>
      </c>
      <c r="G39" s="9" t="e">
        <f>ROUND(F40*100/F41,2)</f>
        <v>#DIV/0!</v>
      </c>
    </row>
    <row r="40" spans="1:7" ht="38.25">
      <c r="A40" s="16" t="s">
        <v>343</v>
      </c>
      <c r="B40" s="11" t="s">
        <v>425</v>
      </c>
      <c r="C40" s="7" t="s">
        <v>421</v>
      </c>
      <c r="D40" s="12"/>
      <c r="E40" s="13"/>
      <c r="F40" s="12"/>
      <c r="G40" s="13"/>
    </row>
    <row r="41" spans="1:7" ht="38.25">
      <c r="A41" s="16"/>
      <c r="B41" s="11" t="s">
        <v>426</v>
      </c>
      <c r="C41" s="7" t="s">
        <v>395</v>
      </c>
      <c r="D41" s="12"/>
      <c r="E41" s="13"/>
      <c r="F41" s="12"/>
      <c r="G41" s="13"/>
    </row>
    <row r="42" spans="1:7" ht="63.75">
      <c r="A42" s="7" t="s">
        <v>427</v>
      </c>
      <c r="B42" s="11" t="s">
        <v>428</v>
      </c>
      <c r="C42" s="7" t="s">
        <v>429</v>
      </c>
      <c r="D42" s="12"/>
      <c r="E42" s="9" t="e">
        <f>ROUND(D42*100/D43,2)</f>
        <v>#DIV/0!</v>
      </c>
      <c r="F42" s="12"/>
      <c r="G42" s="9" t="e">
        <f>ROUND(F42*100/F43,2)</f>
        <v>#DIV/0!</v>
      </c>
    </row>
    <row r="43" spans="1:7" ht="38.25">
      <c r="A43" s="10"/>
      <c r="B43" s="11" t="s">
        <v>430</v>
      </c>
      <c r="C43" s="7" t="s">
        <v>421</v>
      </c>
      <c r="D43" s="12"/>
      <c r="E43" s="13"/>
      <c r="F43" s="12"/>
      <c r="G43" s="13"/>
    </row>
    <row r="44" spans="1:7" ht="63.75">
      <c r="A44" s="7" t="s">
        <v>431</v>
      </c>
      <c r="B44" s="11" t="s">
        <v>491</v>
      </c>
      <c r="C44" s="7" t="s">
        <v>492</v>
      </c>
      <c r="D44" s="9" t="e">
        <f>ROUND(D46*100/D45,2)</f>
        <v>#DIV/0!</v>
      </c>
      <c r="E44" s="9" t="e">
        <f>ROUND(D46*100/D47,2)</f>
        <v>#DIV/0!</v>
      </c>
      <c r="F44" s="9" t="e">
        <f>ROUND(F46*100/F45,2)</f>
        <v>#DIV/0!</v>
      </c>
      <c r="G44" s="9" t="e">
        <f>ROUND(F46*100/F47,2)</f>
        <v>#DIV/0!</v>
      </c>
    </row>
    <row r="45" spans="1:7" ht="89.25">
      <c r="A45" s="14"/>
      <c r="B45" s="11" t="s">
        <v>493</v>
      </c>
      <c r="C45" s="7" t="s">
        <v>494</v>
      </c>
      <c r="D45" s="12"/>
      <c r="E45" s="13"/>
      <c r="F45" s="12"/>
      <c r="G45" s="13"/>
    </row>
    <row r="46" spans="1:7" ht="63.75">
      <c r="A46" s="14"/>
      <c r="B46" s="11" t="s">
        <v>495</v>
      </c>
      <c r="C46" s="7" t="s">
        <v>395</v>
      </c>
      <c r="D46" s="12"/>
      <c r="E46" s="13"/>
      <c r="F46" s="12"/>
      <c r="G46" s="13"/>
    </row>
    <row r="47" spans="1:7" ht="63.75">
      <c r="A47" s="10"/>
      <c r="B47" s="11" t="s">
        <v>496</v>
      </c>
      <c r="C47" s="7" t="s">
        <v>494</v>
      </c>
      <c r="D47" s="12"/>
      <c r="E47" s="13"/>
      <c r="F47" s="12"/>
      <c r="G47" s="13"/>
    </row>
    <row r="48" spans="1:7" ht="89.25">
      <c r="A48" s="7" t="s">
        <v>497</v>
      </c>
      <c r="B48" s="11" t="s">
        <v>498</v>
      </c>
      <c r="C48" s="7" t="s">
        <v>499</v>
      </c>
      <c r="D48" s="12"/>
      <c r="E48" s="9" t="e">
        <f>ROUND(D48*100/D49,2)</f>
        <v>#DIV/0!</v>
      </c>
      <c r="F48" s="12"/>
      <c r="G48" s="9" t="e">
        <f>ROUND(F48*100/F49,2)</f>
        <v>#DIV/0!</v>
      </c>
    </row>
    <row r="49" spans="1:7" ht="76.5">
      <c r="A49" s="10"/>
      <c r="B49" s="11" t="s">
        <v>500</v>
      </c>
      <c r="C49" s="7" t="s">
        <v>395</v>
      </c>
      <c r="D49" s="12"/>
      <c r="E49" s="13"/>
      <c r="F49" s="12"/>
      <c r="G49" s="13"/>
    </row>
    <row r="50" spans="1:7" ht="89.25">
      <c r="A50" s="7" t="s">
        <v>501</v>
      </c>
      <c r="B50" s="11" t="s">
        <v>502</v>
      </c>
      <c r="C50" s="7" t="s">
        <v>503</v>
      </c>
      <c r="D50" s="12"/>
      <c r="E50" s="9" t="e">
        <f>ROUND(D50*100/D51,2)</f>
        <v>#DIV/0!</v>
      </c>
      <c r="F50" s="12"/>
      <c r="G50" s="9" t="e">
        <f>ROUND(F50*100/F51,2)</f>
        <v>#DIV/0!</v>
      </c>
    </row>
    <row r="51" spans="1:7" ht="76.5">
      <c r="A51" s="10"/>
      <c r="B51" s="11" t="s">
        <v>504</v>
      </c>
      <c r="C51" s="7" t="s">
        <v>395</v>
      </c>
      <c r="D51" s="12"/>
      <c r="E51" s="13"/>
      <c r="F51" s="12"/>
      <c r="G51" s="13"/>
    </row>
    <row r="52" spans="1:7" ht="76.5">
      <c r="A52" s="7" t="s">
        <v>505</v>
      </c>
      <c r="B52" s="11" t="s">
        <v>506</v>
      </c>
      <c r="C52" s="7" t="s">
        <v>507</v>
      </c>
      <c r="D52" s="12"/>
      <c r="E52" s="9" t="e">
        <f>ROUND(D52*100/D53,2)</f>
        <v>#DIV/0!</v>
      </c>
      <c r="F52" s="12"/>
      <c r="G52" s="9" t="e">
        <f>ROUND(F52*100/F53,2)</f>
        <v>#DIV/0!</v>
      </c>
    </row>
    <row r="53" spans="1:7" ht="63.75">
      <c r="A53" s="10"/>
      <c r="B53" s="11" t="s">
        <v>508</v>
      </c>
      <c r="C53" s="7" t="s">
        <v>395</v>
      </c>
      <c r="D53" s="12"/>
      <c r="E53" s="13"/>
      <c r="F53" s="12"/>
      <c r="G53" s="13"/>
    </row>
    <row r="54" spans="1:7" ht="63.75">
      <c r="A54" s="7" t="s">
        <v>509</v>
      </c>
      <c r="B54" s="11" t="s">
        <v>510</v>
      </c>
      <c r="C54" s="7" t="s">
        <v>511</v>
      </c>
      <c r="D54" s="9" t="e">
        <f>ROUND((D55/D91)*10000,2)</f>
        <v>#DIV/0!</v>
      </c>
      <c r="E54" s="9" t="e">
        <f>ROUND(D55*100/D56,2)</f>
        <v>#DIV/0!</v>
      </c>
      <c r="F54" s="9" t="e">
        <f>ROUND((F55/F91)*10000,2)</f>
        <v>#DIV/0!</v>
      </c>
      <c r="G54" s="9" t="e">
        <f>ROUND(F55*100/F56,2)</f>
        <v>#DIV/0!</v>
      </c>
    </row>
    <row r="55" spans="1:7" ht="51">
      <c r="A55" s="16" t="s">
        <v>343</v>
      </c>
      <c r="B55" s="11" t="s">
        <v>512</v>
      </c>
      <c r="C55" s="7" t="s">
        <v>421</v>
      </c>
      <c r="D55" s="12"/>
      <c r="E55" s="13"/>
      <c r="F55" s="12"/>
      <c r="G55" s="13"/>
    </row>
    <row r="56" spans="1:7" ht="38.25">
      <c r="A56" s="16"/>
      <c r="B56" s="11" t="s">
        <v>513</v>
      </c>
      <c r="C56" s="7" t="s">
        <v>421</v>
      </c>
      <c r="D56" s="12"/>
      <c r="E56" s="13"/>
      <c r="F56" s="12"/>
      <c r="G56" s="13"/>
    </row>
    <row r="57" spans="1:7" ht="102">
      <c r="A57" s="7" t="s">
        <v>514</v>
      </c>
      <c r="B57" s="11" t="s">
        <v>515</v>
      </c>
      <c r="C57" s="7" t="s">
        <v>516</v>
      </c>
      <c r="D57" s="12"/>
      <c r="E57" s="9" t="e">
        <f>ROUND(D57*100/D58,2)</f>
        <v>#DIV/0!</v>
      </c>
      <c r="F57" s="12"/>
      <c r="G57" s="9" t="e">
        <f>ROUND(F57*100/F58,2)</f>
        <v>#DIV/0!</v>
      </c>
    </row>
    <row r="58" spans="1:7" ht="51">
      <c r="A58" s="10"/>
      <c r="B58" s="11" t="s">
        <v>517</v>
      </c>
      <c r="C58" s="7" t="s">
        <v>421</v>
      </c>
      <c r="D58" s="12"/>
      <c r="E58" s="13"/>
      <c r="F58" s="12"/>
      <c r="G58" s="13"/>
    </row>
    <row r="59" spans="1:7" ht="76.5">
      <c r="A59" s="7" t="s">
        <v>518</v>
      </c>
      <c r="B59" s="11" t="s">
        <v>519</v>
      </c>
      <c r="C59" s="7" t="s">
        <v>520</v>
      </c>
      <c r="D59" s="9" t="e">
        <f>ROUND((D60/D61)*1000,2)</f>
        <v>#DIV/0!</v>
      </c>
      <c r="E59" s="9" t="e">
        <f>ROUND(D60*100/D62,2)</f>
        <v>#DIV/0!</v>
      </c>
      <c r="F59" s="9" t="e">
        <f>ROUND((F60/F61)*1000,2)</f>
        <v>#DIV/0!</v>
      </c>
      <c r="G59" s="9" t="e">
        <f>ROUND(F60*100/F62,2)</f>
        <v>#DIV/0!</v>
      </c>
    </row>
    <row r="60" spans="1:7" ht="63.75">
      <c r="A60" s="16" t="s">
        <v>343</v>
      </c>
      <c r="B60" s="11" t="s">
        <v>563</v>
      </c>
      <c r="C60" s="7" t="s">
        <v>421</v>
      </c>
      <c r="D60" s="12"/>
      <c r="E60" s="13"/>
      <c r="F60" s="12"/>
      <c r="G60" s="13"/>
    </row>
    <row r="61" spans="1:7" ht="25.5">
      <c r="A61" s="16"/>
      <c r="B61" s="11" t="s">
        <v>564</v>
      </c>
      <c r="C61" s="7" t="s">
        <v>421</v>
      </c>
      <c r="D61" s="12"/>
      <c r="E61" s="13"/>
      <c r="F61" s="12"/>
      <c r="G61" s="13"/>
    </row>
    <row r="62" spans="1:7" ht="51">
      <c r="A62" s="16"/>
      <c r="B62" s="11" t="s">
        <v>565</v>
      </c>
      <c r="C62" s="7" t="s">
        <v>421</v>
      </c>
      <c r="D62" s="12"/>
      <c r="E62" s="13"/>
      <c r="F62" s="12"/>
      <c r="G62" s="13"/>
    </row>
    <row r="63" spans="1:7" ht="102">
      <c r="A63" s="7" t="s">
        <v>566</v>
      </c>
      <c r="B63" s="11" t="s">
        <v>567</v>
      </c>
      <c r="C63" s="7" t="s">
        <v>568</v>
      </c>
      <c r="D63" s="9" t="e">
        <f>ROUND((D64/D65)*1000,2)</f>
        <v>#DIV/0!</v>
      </c>
      <c r="E63" s="9" t="e">
        <f>ROUND(D64*100/D66,2)</f>
        <v>#DIV/0!</v>
      </c>
      <c r="F63" s="9" t="e">
        <f>ROUND((F64/F65)*1000,2)</f>
        <v>#DIV/0!</v>
      </c>
      <c r="G63" s="9" t="e">
        <f>ROUND(F64*100/F66,2)</f>
        <v>#DIV/0!</v>
      </c>
    </row>
    <row r="64" spans="1:7" ht="76.5">
      <c r="A64" s="16" t="s">
        <v>343</v>
      </c>
      <c r="B64" s="11" t="s">
        <v>569</v>
      </c>
      <c r="C64" s="7" t="s">
        <v>395</v>
      </c>
      <c r="D64" s="12"/>
      <c r="E64" s="13"/>
      <c r="F64" s="12"/>
      <c r="G64" s="13"/>
    </row>
    <row r="65" spans="1:7" ht="25.5">
      <c r="A65" s="16"/>
      <c r="B65" s="11" t="s">
        <v>570</v>
      </c>
      <c r="C65" s="7" t="s">
        <v>395</v>
      </c>
      <c r="D65" s="12"/>
      <c r="E65" s="13"/>
      <c r="F65" s="12"/>
      <c r="G65" s="13"/>
    </row>
    <row r="66" spans="1:7" ht="51">
      <c r="A66" s="16"/>
      <c r="B66" s="11" t="s">
        <v>571</v>
      </c>
      <c r="C66" s="7" t="s">
        <v>395</v>
      </c>
      <c r="D66" s="12"/>
      <c r="E66" s="13"/>
      <c r="F66" s="12"/>
      <c r="G66" s="13"/>
    </row>
    <row r="67" spans="1:7" ht="89.25">
      <c r="A67" s="7" t="s">
        <v>572</v>
      </c>
      <c r="B67" s="11" t="s">
        <v>573</v>
      </c>
      <c r="C67" s="7" t="s">
        <v>574</v>
      </c>
      <c r="D67" s="12"/>
      <c r="E67" s="13"/>
      <c r="F67" s="12"/>
      <c r="G67" s="13"/>
    </row>
    <row r="68" spans="1:7" ht="89.25">
      <c r="A68" s="7" t="s">
        <v>575</v>
      </c>
      <c r="B68" s="11" t="s">
        <v>576</v>
      </c>
      <c r="C68" s="7" t="s">
        <v>577</v>
      </c>
      <c r="D68" s="9" t="e">
        <f>ROUND((D69/D91)*1000,2)</f>
        <v>#DIV/0!</v>
      </c>
      <c r="E68" s="9" t="e">
        <f>ROUND(D69*100/D70,2)</f>
        <v>#DIV/0!</v>
      </c>
      <c r="F68" s="9" t="e">
        <f>ROUND((F69/F91)*1000,2)</f>
        <v>#DIV/0!</v>
      </c>
      <c r="G68" s="9" t="e">
        <f>ROUND(F69*100/F70,2)</f>
        <v>#DIV/0!</v>
      </c>
    </row>
    <row r="69" spans="1:7" ht="38.25">
      <c r="A69" s="17"/>
      <c r="B69" s="11" t="s">
        <v>578</v>
      </c>
      <c r="C69" s="18" t="s">
        <v>579</v>
      </c>
      <c r="D69" s="12"/>
      <c r="E69" s="13"/>
      <c r="F69" s="12"/>
      <c r="G69" s="13"/>
    </row>
    <row r="70" spans="1:7" ht="25.5">
      <c r="A70" s="17"/>
      <c r="B70" s="11" t="s">
        <v>580</v>
      </c>
      <c r="C70" s="7" t="s">
        <v>579</v>
      </c>
      <c r="D70" s="12"/>
      <c r="E70" s="13"/>
      <c r="F70" s="12"/>
      <c r="G70" s="13"/>
    </row>
    <row r="71" spans="1:7" ht="63.75">
      <c r="A71" s="7" t="s">
        <v>581</v>
      </c>
      <c r="B71" s="11" t="s">
        <v>582</v>
      </c>
      <c r="C71" s="7" t="s">
        <v>583</v>
      </c>
      <c r="D71" s="9" t="e">
        <f>ROUND((D72/D91)*1000,2)</f>
        <v>#DIV/0!</v>
      </c>
      <c r="E71" s="9" t="e">
        <f>ROUND(D72*100/D73,2)</f>
        <v>#DIV/0!</v>
      </c>
      <c r="F71" s="9" t="e">
        <f>ROUND((F72/F91)*1000,2)</f>
        <v>#DIV/0!</v>
      </c>
      <c r="G71" s="9" t="e">
        <f>ROUND(F72*100/F73,2)</f>
        <v>#DIV/0!</v>
      </c>
    </row>
    <row r="72" spans="1:7" ht="38.25">
      <c r="A72" s="17" t="s">
        <v>343</v>
      </c>
      <c r="B72" s="11" t="s">
        <v>584</v>
      </c>
      <c r="C72" s="15" t="s">
        <v>579</v>
      </c>
      <c r="D72" s="12"/>
      <c r="E72" s="13"/>
      <c r="F72" s="12"/>
      <c r="G72" s="13"/>
    </row>
    <row r="73" spans="1:7" ht="38.25">
      <c r="A73" s="17"/>
      <c r="B73" s="11" t="s">
        <v>585</v>
      </c>
      <c r="C73" s="15" t="s">
        <v>579</v>
      </c>
      <c r="D73" s="19"/>
      <c r="E73" s="13"/>
      <c r="F73" s="12"/>
      <c r="G73" s="13"/>
    </row>
    <row r="74" spans="1:7" ht="76.5">
      <c r="A74" s="20" t="s">
        <v>586</v>
      </c>
      <c r="B74" s="11" t="s">
        <v>587</v>
      </c>
      <c r="C74" s="21" t="s">
        <v>588</v>
      </c>
      <c r="D74" s="12"/>
      <c r="E74" s="9" t="e">
        <f>ROUND(D74*100/D75,2)</f>
        <v>#DIV/0!</v>
      </c>
      <c r="F74" s="12"/>
      <c r="G74" s="9" t="e">
        <f>ROUND(F74*100/F75,2)</f>
        <v>#DIV/0!</v>
      </c>
    </row>
    <row r="75" spans="1:7" ht="63.75">
      <c r="A75" s="15"/>
      <c r="B75" s="11" t="s">
        <v>589</v>
      </c>
      <c r="C75" s="15" t="s">
        <v>395</v>
      </c>
      <c r="D75" s="12"/>
      <c r="E75" s="13"/>
      <c r="F75" s="12"/>
      <c r="G75" s="13"/>
    </row>
    <row r="76" spans="1:7" ht="63.75">
      <c r="A76" s="7" t="s">
        <v>590</v>
      </c>
      <c r="B76" s="11" t="s">
        <v>591</v>
      </c>
      <c r="C76" s="7" t="s">
        <v>592</v>
      </c>
      <c r="D76" s="9" t="e">
        <f>ROUND((D77/D78)*10000,2)</f>
        <v>#DIV/0!</v>
      </c>
      <c r="E76" s="9" t="e">
        <f>ROUND(D77*100/D79,2)</f>
        <v>#DIV/0!</v>
      </c>
      <c r="F76" s="9" t="e">
        <f>ROUND((F77/F78)*10000,2)</f>
        <v>#DIV/0!</v>
      </c>
      <c r="G76" s="9" t="e">
        <f>ROUND(F77*100/F79,2)</f>
        <v>#DIV/0!</v>
      </c>
    </row>
    <row r="77" spans="1:7" ht="63.75">
      <c r="A77" s="16" t="s">
        <v>343</v>
      </c>
      <c r="B77" s="11" t="s">
        <v>593</v>
      </c>
      <c r="C77" s="15" t="s">
        <v>395</v>
      </c>
      <c r="D77" s="19"/>
      <c r="E77" s="13"/>
      <c r="F77" s="12"/>
      <c r="G77" s="13"/>
    </row>
    <row r="78" spans="1:7" ht="51">
      <c r="A78" s="16"/>
      <c r="B78" s="11" t="s">
        <v>594</v>
      </c>
      <c r="C78" s="18" t="s">
        <v>395</v>
      </c>
      <c r="D78" s="22">
        <f>D92</f>
        <v>0</v>
      </c>
      <c r="E78" s="13"/>
      <c r="F78" s="22">
        <f>F92</f>
        <v>0</v>
      </c>
      <c r="G78" s="13"/>
    </row>
    <row r="79" spans="1:7" ht="38.25">
      <c r="A79" s="16"/>
      <c r="B79" s="11" t="s">
        <v>630</v>
      </c>
      <c r="C79" s="18" t="s">
        <v>395</v>
      </c>
      <c r="D79" s="19"/>
      <c r="E79" s="13"/>
      <c r="F79" s="12"/>
      <c r="G79" s="13"/>
    </row>
    <row r="80" spans="1:7" ht="51">
      <c r="A80" s="7" t="s">
        <v>631</v>
      </c>
      <c r="B80" s="11" t="s">
        <v>632</v>
      </c>
      <c r="C80" s="7" t="s">
        <v>633</v>
      </c>
      <c r="D80" s="19"/>
      <c r="E80" s="9" t="e">
        <f>ROUND(D80*100/D81,2)</f>
        <v>#DIV/0!</v>
      </c>
      <c r="F80" s="12"/>
      <c r="G80" s="9" t="e">
        <f>ROUND(F80*100/F81,2)</f>
        <v>#DIV/0!</v>
      </c>
    </row>
    <row r="81" spans="1:7" ht="38.25">
      <c r="A81" s="10"/>
      <c r="B81" s="11" t="s">
        <v>634</v>
      </c>
      <c r="C81" s="15" t="s">
        <v>395</v>
      </c>
      <c r="D81" s="19"/>
      <c r="E81" s="13"/>
      <c r="F81" s="12"/>
      <c r="G81" s="13"/>
    </row>
    <row r="82" spans="1:7" ht="63.75">
      <c r="A82" s="7" t="s">
        <v>635</v>
      </c>
      <c r="B82" s="11" t="s">
        <v>636</v>
      </c>
      <c r="C82" s="21" t="s">
        <v>637</v>
      </c>
      <c r="D82" s="12"/>
      <c r="E82" s="9" t="e">
        <f>ROUND(D82*100/D83,2)</f>
        <v>#DIV/0!</v>
      </c>
      <c r="F82" s="12"/>
      <c r="G82" s="9" t="e">
        <f>ROUND(F82*100/F83,2)</f>
        <v>#DIV/0!</v>
      </c>
    </row>
    <row r="83" spans="1:7" ht="63.75">
      <c r="A83" s="10"/>
      <c r="B83" s="11" t="s">
        <v>638</v>
      </c>
      <c r="C83" s="15" t="s">
        <v>395</v>
      </c>
      <c r="D83" s="19"/>
      <c r="E83" s="13"/>
      <c r="F83" s="12"/>
      <c r="G83" s="13"/>
    </row>
    <row r="84" spans="1:7" ht="25.5">
      <c r="A84" s="7" t="s">
        <v>639</v>
      </c>
      <c r="B84" s="11" t="s">
        <v>640</v>
      </c>
      <c r="C84" s="7" t="s">
        <v>641</v>
      </c>
      <c r="D84" s="12"/>
      <c r="E84" s="13"/>
      <c r="F84" s="12"/>
      <c r="G84" s="13"/>
    </row>
    <row r="85" spans="1:7" ht="38.25">
      <c r="A85" s="7" t="s">
        <v>642</v>
      </c>
      <c r="B85" s="11" t="s">
        <v>643</v>
      </c>
      <c r="C85" s="7" t="s">
        <v>641</v>
      </c>
      <c r="D85" s="12"/>
      <c r="E85" s="13"/>
      <c r="F85" s="12"/>
      <c r="G85" s="13"/>
    </row>
    <row r="86" spans="1:7" ht="38.25">
      <c r="A86" s="7" t="s">
        <v>644</v>
      </c>
      <c r="B86" s="11" t="s">
        <v>645</v>
      </c>
      <c r="C86" s="7" t="s">
        <v>641</v>
      </c>
      <c r="D86" s="12"/>
      <c r="E86" s="13"/>
      <c r="F86" s="12"/>
      <c r="G86" s="13"/>
    </row>
    <row r="87" spans="1:7" ht="51">
      <c r="A87" s="7" t="s">
        <v>646</v>
      </c>
      <c r="B87" s="11" t="s">
        <v>647</v>
      </c>
      <c r="C87" s="21" t="s">
        <v>648</v>
      </c>
      <c r="D87" s="12"/>
      <c r="E87" s="9" t="e">
        <f>ROUND(D87*100/D96,2)</f>
        <v>#DIV/0!</v>
      </c>
      <c r="F87" s="12"/>
      <c r="G87" s="9" t="e">
        <f>ROUND(F87*100/F96,2)</f>
        <v>#DIV/0!</v>
      </c>
    </row>
    <row r="88" spans="1:7" ht="51">
      <c r="A88" s="7" t="s">
        <v>649</v>
      </c>
      <c r="B88" s="11" t="s">
        <v>650</v>
      </c>
      <c r="C88" s="21" t="s">
        <v>651</v>
      </c>
      <c r="D88" s="12"/>
      <c r="E88" s="9" t="e">
        <f>ROUND(D88*100/D96,2)</f>
        <v>#DIV/0!</v>
      </c>
      <c r="F88" s="12"/>
      <c r="G88" s="9" t="e">
        <f>ROUND(F88*100/F96,2)</f>
        <v>#DIV/0!</v>
      </c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 t="s">
        <v>652</v>
      </c>
      <c r="C90" s="23"/>
      <c r="D90" s="23"/>
      <c r="E90" s="23"/>
      <c r="F90" s="23"/>
      <c r="G90" s="23"/>
    </row>
    <row r="91" spans="1:7" ht="25.5">
      <c r="A91" s="17"/>
      <c r="B91" s="11" t="s">
        <v>653</v>
      </c>
      <c r="C91" s="7" t="s">
        <v>395</v>
      </c>
      <c r="D91" s="22"/>
      <c r="E91" s="13"/>
      <c r="F91" s="22"/>
      <c r="G91" s="13"/>
    </row>
    <row r="92" spans="1:7" ht="51">
      <c r="A92" s="16"/>
      <c r="B92" s="11" t="s">
        <v>594</v>
      </c>
      <c r="C92" s="18" t="s">
        <v>395</v>
      </c>
      <c r="D92" s="22"/>
      <c r="E92" s="13"/>
      <c r="F92" s="22"/>
      <c r="G92" s="13"/>
    </row>
    <row r="93" spans="1:7" ht="18.75">
      <c r="A93" s="16"/>
      <c r="B93" s="192" t="s">
        <v>948</v>
      </c>
      <c r="C93" s="18"/>
      <c r="D93" s="22"/>
      <c r="E93" s="13"/>
      <c r="F93" s="22"/>
      <c r="G93" s="13"/>
    </row>
    <row r="94" spans="1:7" ht="25.5">
      <c r="A94" s="10" t="s">
        <v>343</v>
      </c>
      <c r="B94" s="8" t="s">
        <v>944</v>
      </c>
      <c r="C94" s="18" t="s">
        <v>395</v>
      </c>
      <c r="D94" s="22"/>
      <c r="E94" s="13"/>
      <c r="F94" s="22"/>
      <c r="G94" s="13"/>
    </row>
    <row r="95" spans="1:7" ht="25.5">
      <c r="A95" s="10"/>
      <c r="B95" s="8" t="s">
        <v>944</v>
      </c>
      <c r="C95" s="18" t="s">
        <v>395</v>
      </c>
      <c r="D95" s="22"/>
      <c r="E95" s="13"/>
      <c r="F95" s="22"/>
      <c r="G95" s="13"/>
    </row>
    <row r="96" spans="1:7" ht="25.5">
      <c r="A96" s="10" t="s">
        <v>343</v>
      </c>
      <c r="B96" s="8" t="s">
        <v>943</v>
      </c>
      <c r="C96" s="18" t="s">
        <v>395</v>
      </c>
      <c r="D96" s="22"/>
      <c r="E96" s="13"/>
      <c r="F96" s="22"/>
      <c r="G96" s="13"/>
    </row>
  </sheetData>
  <mergeCells count="9">
    <mergeCell ref="A8:G8"/>
    <mergeCell ref="A1:G1"/>
    <mergeCell ref="C2:G2"/>
    <mergeCell ref="A3:A6"/>
    <mergeCell ref="B3:B6"/>
    <mergeCell ref="C3:C6"/>
    <mergeCell ref="D3:G4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16"/>
  <sheetViews>
    <sheetView workbookViewId="0" topLeftCell="A1">
      <selection activeCell="B15" sqref="B15"/>
    </sheetView>
  </sheetViews>
  <sheetFormatPr defaultColWidth="9.140625" defaultRowHeight="12.75"/>
  <cols>
    <col min="1" max="1" width="9.140625" style="78" customWidth="1"/>
    <col min="2" max="2" width="50.7109375" style="78" customWidth="1"/>
    <col min="3" max="16384" width="9.140625" style="78" customWidth="1"/>
  </cols>
  <sheetData>
    <row r="4" spans="1:7" ht="12.75">
      <c r="A4" s="212" t="s">
        <v>759</v>
      </c>
      <c r="B4" s="213"/>
      <c r="C4" s="213"/>
      <c r="D4" s="213"/>
      <c r="E4" s="213"/>
      <c r="F4" s="213"/>
      <c r="G4" s="213"/>
    </row>
    <row r="5" spans="1:7" ht="12.75">
      <c r="A5" s="177"/>
      <c r="B5" s="176" t="s">
        <v>330</v>
      </c>
      <c r="C5" s="219"/>
      <c r="D5" s="219"/>
      <c r="E5" s="219"/>
      <c r="F5" s="219"/>
      <c r="G5" s="219"/>
    </row>
    <row r="6" spans="1:7" ht="12.75">
      <c r="A6" s="215" t="s">
        <v>331</v>
      </c>
      <c r="B6" s="215" t="s">
        <v>332</v>
      </c>
      <c r="C6" s="215" t="s">
        <v>333</v>
      </c>
      <c r="D6" s="215" t="s">
        <v>334</v>
      </c>
      <c r="E6" s="215"/>
      <c r="F6" s="215"/>
      <c r="G6" s="215"/>
    </row>
    <row r="7" spans="1:7" ht="12.75">
      <c r="A7" s="215"/>
      <c r="B7" s="215"/>
      <c r="C7" s="215"/>
      <c r="D7" s="215"/>
      <c r="E7" s="215"/>
      <c r="F7" s="215"/>
      <c r="G7" s="215"/>
    </row>
    <row r="8" spans="1:7" ht="12.75">
      <c r="A8" s="215"/>
      <c r="B8" s="215"/>
      <c r="C8" s="215"/>
      <c r="D8" s="215" t="s">
        <v>335</v>
      </c>
      <c r="E8" s="215"/>
      <c r="F8" s="215" t="s">
        <v>336</v>
      </c>
      <c r="G8" s="215"/>
    </row>
    <row r="9" spans="1:7" ht="38.25">
      <c r="A9" s="215"/>
      <c r="B9" s="215"/>
      <c r="C9" s="215"/>
      <c r="D9" s="108" t="s">
        <v>337</v>
      </c>
      <c r="E9" s="108" t="s">
        <v>338</v>
      </c>
      <c r="F9" s="108" t="s">
        <v>337</v>
      </c>
      <c r="G9" s="108" t="s">
        <v>338</v>
      </c>
    </row>
    <row r="10" spans="1:7" ht="12.75">
      <c r="A10" s="108">
        <v>1</v>
      </c>
      <c r="B10" s="108">
        <v>2</v>
      </c>
      <c r="C10" s="108">
        <v>3</v>
      </c>
      <c r="D10" s="179">
        <v>4</v>
      </c>
      <c r="E10" s="108">
        <v>5</v>
      </c>
      <c r="F10" s="108">
        <v>6</v>
      </c>
      <c r="G10" s="108">
        <v>7</v>
      </c>
    </row>
    <row r="11" spans="1:7" ht="25.5">
      <c r="A11" s="143" t="s">
        <v>760</v>
      </c>
      <c r="B11" s="144" t="s">
        <v>761</v>
      </c>
      <c r="C11" s="145" t="s">
        <v>762</v>
      </c>
      <c r="D11" s="146"/>
      <c r="E11" s="147" t="s">
        <v>872</v>
      </c>
      <c r="F11" s="148"/>
      <c r="G11" s="147" t="s">
        <v>872</v>
      </c>
    </row>
    <row r="12" spans="1:7" ht="51">
      <c r="A12" s="143" t="s">
        <v>763</v>
      </c>
      <c r="B12" s="144" t="s">
        <v>764</v>
      </c>
      <c r="C12" s="145" t="s">
        <v>762</v>
      </c>
      <c r="D12" s="146"/>
      <c r="E12" s="147" t="s">
        <v>872</v>
      </c>
      <c r="F12" s="148"/>
      <c r="G12" s="147" t="s">
        <v>872</v>
      </c>
    </row>
    <row r="13" spans="1:7" ht="38.25">
      <c r="A13" s="143" t="s">
        <v>765</v>
      </c>
      <c r="B13" s="144" t="s">
        <v>766</v>
      </c>
      <c r="C13" s="145" t="s">
        <v>767</v>
      </c>
      <c r="D13" s="146"/>
      <c r="E13" s="147" t="s">
        <v>872</v>
      </c>
      <c r="F13" s="149"/>
      <c r="G13" s="147" t="s">
        <v>872</v>
      </c>
    </row>
    <row r="14" spans="1:7" ht="63.75">
      <c r="A14" s="143" t="s">
        <v>768</v>
      </c>
      <c r="B14" s="144" t="s">
        <v>769</v>
      </c>
      <c r="C14" s="145" t="s">
        <v>767</v>
      </c>
      <c r="D14" s="146"/>
      <c r="E14" s="147" t="s">
        <v>872</v>
      </c>
      <c r="F14" s="149"/>
      <c r="G14" s="147" t="s">
        <v>872</v>
      </c>
    </row>
    <row r="15" spans="1:7" ht="51">
      <c r="A15" s="143" t="s">
        <v>770</v>
      </c>
      <c r="B15" s="144" t="s">
        <v>771</v>
      </c>
      <c r="C15" s="145" t="s">
        <v>767</v>
      </c>
      <c r="D15" s="146"/>
      <c r="E15" s="147" t="s">
        <v>872</v>
      </c>
      <c r="F15" s="149"/>
      <c r="G15" s="147" t="s">
        <v>872</v>
      </c>
    </row>
    <row r="16" spans="1:7" ht="51">
      <c r="A16" s="143" t="s">
        <v>772</v>
      </c>
      <c r="B16" s="144" t="s">
        <v>1065</v>
      </c>
      <c r="C16" s="145" t="s">
        <v>767</v>
      </c>
      <c r="D16" s="146"/>
      <c r="E16" s="147" t="s">
        <v>872</v>
      </c>
      <c r="F16" s="149"/>
      <c r="G16" s="147" t="s">
        <v>872</v>
      </c>
    </row>
  </sheetData>
  <mergeCells count="8">
    <mergeCell ref="A4:G4"/>
    <mergeCell ref="C5:G5"/>
    <mergeCell ref="A6:A9"/>
    <mergeCell ref="B6:B9"/>
    <mergeCell ref="C6:C9"/>
    <mergeCell ref="D6:G7"/>
    <mergeCell ref="D8:E8"/>
    <mergeCell ref="F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33"/>
  <sheetViews>
    <sheetView workbookViewId="0" topLeftCell="A4">
      <selection activeCell="B17" sqref="B17"/>
    </sheetView>
  </sheetViews>
  <sheetFormatPr defaultColWidth="9.140625" defaultRowHeight="12.75"/>
  <cols>
    <col min="1" max="1" width="9.140625" style="78" customWidth="1"/>
    <col min="2" max="2" width="79.00390625" style="78" customWidth="1"/>
    <col min="3" max="3" width="49.421875" style="78" customWidth="1"/>
    <col min="4" max="16384" width="9.140625" style="78" customWidth="1"/>
  </cols>
  <sheetData>
    <row r="4" spans="1:7" ht="12.75">
      <c r="A4" s="212" t="s">
        <v>773</v>
      </c>
      <c r="B4" s="213"/>
      <c r="C4" s="213"/>
      <c r="D4" s="213"/>
      <c r="E4" s="213"/>
      <c r="F4" s="213"/>
      <c r="G4" s="213"/>
    </row>
    <row r="5" spans="1:7" ht="12.75">
      <c r="A5" s="177"/>
      <c r="B5" s="176" t="s">
        <v>330</v>
      </c>
      <c r="C5" s="219"/>
      <c r="D5" s="219"/>
      <c r="E5" s="219"/>
      <c r="F5" s="219"/>
      <c r="G5" s="219"/>
    </row>
    <row r="6" spans="1:7" ht="12.75">
      <c r="A6" s="215" t="s">
        <v>331</v>
      </c>
      <c r="B6" s="215" t="s">
        <v>332</v>
      </c>
      <c r="C6" s="215" t="s">
        <v>333</v>
      </c>
      <c r="D6" s="215" t="s">
        <v>334</v>
      </c>
      <c r="E6" s="215"/>
      <c r="F6" s="215"/>
      <c r="G6" s="215"/>
    </row>
    <row r="7" spans="1:7" ht="12.75">
      <c r="A7" s="215"/>
      <c r="B7" s="215"/>
      <c r="C7" s="215"/>
      <c r="D7" s="215"/>
      <c r="E7" s="215"/>
      <c r="F7" s="215"/>
      <c r="G7" s="215"/>
    </row>
    <row r="8" spans="1:7" ht="12.75">
      <c r="A8" s="215"/>
      <c r="B8" s="215"/>
      <c r="C8" s="215"/>
      <c r="D8" s="215" t="s">
        <v>335</v>
      </c>
      <c r="E8" s="215"/>
      <c r="F8" s="215" t="s">
        <v>336</v>
      </c>
      <c r="G8" s="215"/>
    </row>
    <row r="9" spans="1:7" ht="38.25">
      <c r="A9" s="215"/>
      <c r="B9" s="215"/>
      <c r="C9" s="215"/>
      <c r="D9" s="108" t="s">
        <v>337</v>
      </c>
      <c r="E9" s="108" t="s">
        <v>338</v>
      </c>
      <c r="F9" s="108" t="s">
        <v>337</v>
      </c>
      <c r="G9" s="108" t="s">
        <v>338</v>
      </c>
    </row>
    <row r="10" spans="1:7" ht="12.75">
      <c r="A10" s="108">
        <v>1</v>
      </c>
      <c r="B10" s="108">
        <v>2</v>
      </c>
      <c r="C10" s="108">
        <v>3</v>
      </c>
      <c r="D10" s="179">
        <v>4</v>
      </c>
      <c r="E10" s="108">
        <v>5</v>
      </c>
      <c r="F10" s="108">
        <v>6</v>
      </c>
      <c r="G10" s="108">
        <v>7</v>
      </c>
    </row>
    <row r="11" spans="1:7" ht="90.75" customHeight="1">
      <c r="A11" s="74" t="s">
        <v>774</v>
      </c>
      <c r="B11" s="150" t="s">
        <v>775</v>
      </c>
      <c r="C11" s="151" t="s">
        <v>776</v>
      </c>
      <c r="D11" s="83"/>
      <c r="E11" s="76" t="e">
        <f>ROUND(D11*100/D12,2)</f>
        <v>#DIV/0!</v>
      </c>
      <c r="F11" s="83"/>
      <c r="G11" s="76" t="e">
        <f>ROUND(F11*100/F12,2)</f>
        <v>#DIV/0!</v>
      </c>
    </row>
    <row r="12" spans="1:7" ht="25.5">
      <c r="A12" s="74"/>
      <c r="B12" s="150" t="s">
        <v>777</v>
      </c>
      <c r="C12" s="151" t="s">
        <v>494</v>
      </c>
      <c r="D12" s="83"/>
      <c r="E12" s="152" t="s">
        <v>872</v>
      </c>
      <c r="F12" s="83"/>
      <c r="G12" s="152" t="s">
        <v>872</v>
      </c>
    </row>
    <row r="13" spans="1:7" ht="38.25">
      <c r="A13" s="74" t="s">
        <v>778</v>
      </c>
      <c r="B13" s="150" t="s">
        <v>779</v>
      </c>
      <c r="C13" s="151" t="s">
        <v>780</v>
      </c>
      <c r="D13" s="83"/>
      <c r="E13" s="76" t="e">
        <f>ROUND(D13*100/D14,2)</f>
        <v>#DIV/0!</v>
      </c>
      <c r="F13" s="83"/>
      <c r="G13" s="76" t="e">
        <f>ROUND(F13*100/F14,2)</f>
        <v>#DIV/0!</v>
      </c>
    </row>
    <row r="14" spans="1:7" ht="12.75">
      <c r="A14" s="74"/>
      <c r="B14" s="150" t="s">
        <v>781</v>
      </c>
      <c r="C14" s="151" t="s">
        <v>494</v>
      </c>
      <c r="D14" s="83"/>
      <c r="E14" s="152" t="s">
        <v>872</v>
      </c>
      <c r="F14" s="83"/>
      <c r="G14" s="152" t="s">
        <v>872</v>
      </c>
    </row>
    <row r="15" spans="1:7" ht="38.25">
      <c r="A15" s="74" t="s">
        <v>782</v>
      </c>
      <c r="B15" s="153" t="s">
        <v>783</v>
      </c>
      <c r="C15" s="151" t="s">
        <v>784</v>
      </c>
      <c r="D15" s="83"/>
      <c r="E15" s="76" t="e">
        <f>ROUND(D15*100/D16,2)</f>
        <v>#DIV/0!</v>
      </c>
      <c r="F15" s="83"/>
      <c r="G15" s="76" t="e">
        <f>ROUND(F15*100/F16,2)</f>
        <v>#DIV/0!</v>
      </c>
    </row>
    <row r="16" spans="1:7" ht="25.5">
      <c r="A16" s="74"/>
      <c r="B16" s="150" t="s">
        <v>785</v>
      </c>
      <c r="C16" s="151" t="s">
        <v>494</v>
      </c>
      <c r="D16" s="83"/>
      <c r="E16" s="152" t="s">
        <v>872</v>
      </c>
      <c r="F16" s="83"/>
      <c r="G16" s="152" t="s">
        <v>872</v>
      </c>
    </row>
    <row r="17" spans="1:7" ht="77.25" customHeight="1">
      <c r="A17" s="74" t="s">
        <v>786</v>
      </c>
      <c r="B17" s="150" t="s">
        <v>787</v>
      </c>
      <c r="C17" s="151" t="s">
        <v>788</v>
      </c>
      <c r="D17" s="83"/>
      <c r="E17" s="76" t="e">
        <f>ROUND(D17*100/D18,2)</f>
        <v>#DIV/0!</v>
      </c>
      <c r="F17" s="83"/>
      <c r="G17" s="76" t="e">
        <f>ROUND(F17*100/F18,2)</f>
        <v>#DIV/0!</v>
      </c>
    </row>
    <row r="18" spans="1:7" ht="38.25">
      <c r="A18" s="74"/>
      <c r="B18" s="150" t="s">
        <v>789</v>
      </c>
      <c r="C18" s="151" t="s">
        <v>790</v>
      </c>
      <c r="D18" s="83"/>
      <c r="E18" s="152" t="s">
        <v>872</v>
      </c>
      <c r="F18" s="83"/>
      <c r="G18" s="152" t="s">
        <v>872</v>
      </c>
    </row>
    <row r="19" spans="1:7" ht="12.75">
      <c r="A19" s="74" t="s">
        <v>791</v>
      </c>
      <c r="B19" s="153" t="s">
        <v>792</v>
      </c>
      <c r="C19" s="151" t="s">
        <v>793</v>
      </c>
      <c r="D19" s="83"/>
      <c r="E19" s="76" t="e">
        <f>ROUND(D19/D20,2)</f>
        <v>#DIV/0!</v>
      </c>
      <c r="F19" s="83"/>
      <c r="G19" s="76" t="e">
        <f>ROUND(F19/F20,2)</f>
        <v>#DIV/0!</v>
      </c>
    </row>
    <row r="20" spans="1:7" ht="12.75">
      <c r="A20" s="74"/>
      <c r="B20" s="150" t="s">
        <v>794</v>
      </c>
      <c r="C20" s="151" t="s">
        <v>395</v>
      </c>
      <c r="D20" s="83"/>
      <c r="E20" s="152" t="s">
        <v>872</v>
      </c>
      <c r="F20" s="83"/>
      <c r="G20" s="152" t="s">
        <v>872</v>
      </c>
    </row>
    <row r="21" spans="1:7" ht="25.5">
      <c r="A21" s="74" t="s">
        <v>795</v>
      </c>
      <c r="B21" s="153" t="s">
        <v>796</v>
      </c>
      <c r="C21" s="151" t="s">
        <v>797</v>
      </c>
      <c r="D21" s="83"/>
      <c r="E21" s="76" t="e">
        <f>ROUND(D22*100/D23,2)</f>
        <v>#DIV/0!</v>
      </c>
      <c r="F21" s="83"/>
      <c r="G21" s="76" t="e">
        <f>ROUND(F22*100/F23,2)</f>
        <v>#DIV/0!</v>
      </c>
    </row>
    <row r="22" spans="1:7" ht="25.5">
      <c r="A22" s="74"/>
      <c r="B22" s="150" t="s">
        <v>798</v>
      </c>
      <c r="C22" s="151" t="s">
        <v>799</v>
      </c>
      <c r="D22" s="83"/>
      <c r="E22" s="152" t="s">
        <v>872</v>
      </c>
      <c r="F22" s="83"/>
      <c r="G22" s="152" t="s">
        <v>872</v>
      </c>
    </row>
    <row r="23" spans="1:7" ht="25.5">
      <c r="A23" s="74"/>
      <c r="B23" s="150" t="s">
        <v>800</v>
      </c>
      <c r="C23" s="151" t="s">
        <v>799</v>
      </c>
      <c r="D23" s="83"/>
      <c r="E23" s="152" t="s">
        <v>872</v>
      </c>
      <c r="F23" s="83"/>
      <c r="G23" s="152" t="s">
        <v>872</v>
      </c>
    </row>
    <row r="24" spans="1:7" ht="25.5">
      <c r="A24" s="74" t="s">
        <v>801</v>
      </c>
      <c r="B24" s="153" t="s">
        <v>802</v>
      </c>
      <c r="C24" s="151" t="s">
        <v>803</v>
      </c>
      <c r="D24" s="83"/>
      <c r="E24" s="76" t="e">
        <f>ROUND(D24*100/D25,2)</f>
        <v>#DIV/0!</v>
      </c>
      <c r="F24" s="83"/>
      <c r="G24" s="76" t="e">
        <f>ROUND(F24*100/F25,2)</f>
        <v>#DIV/0!</v>
      </c>
    </row>
    <row r="25" spans="1:7" ht="12.75">
      <c r="A25" s="74"/>
      <c r="B25" s="150" t="s">
        <v>804</v>
      </c>
      <c r="C25" s="151" t="s">
        <v>799</v>
      </c>
      <c r="D25" s="83"/>
      <c r="E25" s="152" t="s">
        <v>872</v>
      </c>
      <c r="F25" s="83"/>
      <c r="G25" s="152" t="s">
        <v>872</v>
      </c>
    </row>
    <row r="26" spans="1:7" ht="60.75" customHeight="1">
      <c r="A26" s="74" t="s">
        <v>805</v>
      </c>
      <c r="B26" s="150" t="s">
        <v>806</v>
      </c>
      <c r="C26" s="151" t="s">
        <v>807</v>
      </c>
      <c r="D26" s="83"/>
      <c r="E26" s="76" t="e">
        <f>ROUND(D26*100/D27,2)</f>
        <v>#DIV/0!</v>
      </c>
      <c r="F26" s="83"/>
      <c r="G26" s="76" t="e">
        <f>ROUND(F26*100/F27,2)</f>
        <v>#DIV/0!</v>
      </c>
    </row>
    <row r="27" spans="1:7" ht="38.25" customHeight="1">
      <c r="A27" s="74"/>
      <c r="B27" s="150" t="s">
        <v>808</v>
      </c>
      <c r="C27" s="151" t="s">
        <v>799</v>
      </c>
      <c r="D27" s="83"/>
      <c r="E27" s="152" t="s">
        <v>872</v>
      </c>
      <c r="F27" s="83"/>
      <c r="G27" s="152" t="s">
        <v>872</v>
      </c>
    </row>
    <row r="28" spans="1:7" ht="25.5">
      <c r="A28" s="74" t="s">
        <v>809</v>
      </c>
      <c r="B28" s="150" t="s">
        <v>810</v>
      </c>
      <c r="C28" s="151" t="s">
        <v>811</v>
      </c>
      <c r="D28" s="83"/>
      <c r="E28" s="76" t="e">
        <f>ROUND(D28*100/D32,2)</f>
        <v>#DIV/0!</v>
      </c>
      <c r="F28" s="83"/>
      <c r="G28" s="76" t="e">
        <f>ROUND(F28*100/F32,2)</f>
        <v>#DIV/0!</v>
      </c>
    </row>
    <row r="30" ht="12.75">
      <c r="B30" s="78" t="s">
        <v>652</v>
      </c>
    </row>
    <row r="31" spans="1:7" ht="12.75">
      <c r="A31" s="74"/>
      <c r="B31" s="150" t="s">
        <v>812</v>
      </c>
      <c r="C31" s="151" t="s">
        <v>494</v>
      </c>
      <c r="D31" s="154"/>
      <c r="E31" s="152" t="s">
        <v>872</v>
      </c>
      <c r="F31" s="154"/>
      <c r="G31" s="152" t="s">
        <v>872</v>
      </c>
    </row>
    <row r="32" spans="1:7" ht="12.75">
      <c r="A32" s="74"/>
      <c r="B32" s="150" t="s">
        <v>813</v>
      </c>
      <c r="C32" s="151" t="s">
        <v>395</v>
      </c>
      <c r="D32" s="154"/>
      <c r="E32" s="152" t="s">
        <v>872</v>
      </c>
      <c r="F32" s="154"/>
      <c r="G32" s="152" t="s">
        <v>872</v>
      </c>
    </row>
    <row r="33" spans="1:7" ht="12.75">
      <c r="A33" s="91"/>
      <c r="B33" s="155" t="s">
        <v>653</v>
      </c>
      <c r="C33" s="156" t="s">
        <v>395</v>
      </c>
      <c r="D33" s="154"/>
      <c r="E33" s="152" t="s">
        <v>872</v>
      </c>
      <c r="F33" s="154"/>
      <c r="G33" s="152" t="s">
        <v>872</v>
      </c>
    </row>
  </sheetData>
  <mergeCells count="8">
    <mergeCell ref="A4:G4"/>
    <mergeCell ref="C5:G5"/>
    <mergeCell ref="A6:A9"/>
    <mergeCell ref="B6:B9"/>
    <mergeCell ref="C6:C9"/>
    <mergeCell ref="D6:G7"/>
    <mergeCell ref="D8:E8"/>
    <mergeCell ref="F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37"/>
  <sheetViews>
    <sheetView workbookViewId="0" topLeftCell="A1">
      <selection activeCell="B39" sqref="B39"/>
    </sheetView>
  </sheetViews>
  <sheetFormatPr defaultColWidth="9.140625" defaultRowHeight="12.75"/>
  <cols>
    <col min="1" max="1" width="9.140625" style="78" customWidth="1"/>
    <col min="2" max="2" width="97.8515625" style="78" customWidth="1"/>
    <col min="3" max="3" width="30.7109375" style="78" customWidth="1"/>
    <col min="4" max="4" width="11.00390625" style="78" customWidth="1"/>
    <col min="5" max="5" width="11.57421875" style="78" customWidth="1"/>
    <col min="6" max="6" width="10.140625" style="78" customWidth="1"/>
    <col min="7" max="7" width="10.8515625" style="78" customWidth="1"/>
    <col min="8" max="16384" width="9.140625" style="78" customWidth="1"/>
  </cols>
  <sheetData>
    <row r="4" spans="1:7" ht="12.75">
      <c r="A4" s="212" t="s">
        <v>814</v>
      </c>
      <c r="B4" s="213"/>
      <c r="C4" s="213"/>
      <c r="D4" s="213"/>
      <c r="E4" s="213"/>
      <c r="F4" s="213"/>
      <c r="G4" s="213"/>
    </row>
    <row r="5" spans="1:7" ht="12.75">
      <c r="A5" s="177"/>
      <c r="B5" s="176" t="s">
        <v>330</v>
      </c>
      <c r="C5" s="219"/>
      <c r="D5" s="219"/>
      <c r="E5" s="219"/>
      <c r="F5" s="219"/>
      <c r="G5" s="219"/>
    </row>
    <row r="6" spans="1:7" ht="12.75">
      <c r="A6" s="196" t="s">
        <v>331</v>
      </c>
      <c r="B6" s="196" t="s">
        <v>332</v>
      </c>
      <c r="C6" s="196" t="s">
        <v>333</v>
      </c>
      <c r="D6" s="199" t="s">
        <v>334</v>
      </c>
      <c r="E6" s="200"/>
      <c r="F6" s="200"/>
      <c r="G6" s="201"/>
    </row>
    <row r="7" spans="1:7" ht="12.75">
      <c r="A7" s="197"/>
      <c r="B7" s="197"/>
      <c r="C7" s="197"/>
      <c r="D7" s="229"/>
      <c r="E7" s="230"/>
      <c r="F7" s="230"/>
      <c r="G7" s="231"/>
    </row>
    <row r="8" spans="1:7" ht="12.75">
      <c r="A8" s="197"/>
      <c r="B8" s="197"/>
      <c r="C8" s="197"/>
      <c r="D8" s="232" t="s">
        <v>335</v>
      </c>
      <c r="E8" s="233"/>
      <c r="F8" s="232" t="s">
        <v>336</v>
      </c>
      <c r="G8" s="233"/>
    </row>
    <row r="9" spans="1:7" ht="25.5">
      <c r="A9" s="198"/>
      <c r="B9" s="198"/>
      <c r="C9" s="198"/>
      <c r="D9" s="108" t="s">
        <v>337</v>
      </c>
      <c r="E9" s="108" t="s">
        <v>338</v>
      </c>
      <c r="F9" s="108" t="s">
        <v>337</v>
      </c>
      <c r="G9" s="108" t="s">
        <v>338</v>
      </c>
    </row>
    <row r="10" spans="1:7" ht="12.75">
      <c r="A10" s="108">
        <v>1</v>
      </c>
      <c r="B10" s="108">
        <v>2</v>
      </c>
      <c r="C10" s="108">
        <v>3</v>
      </c>
      <c r="D10" s="179">
        <v>4</v>
      </c>
      <c r="E10" s="108">
        <v>5</v>
      </c>
      <c r="F10" s="108">
        <v>6</v>
      </c>
      <c r="G10" s="108">
        <v>7</v>
      </c>
    </row>
    <row r="11" spans="1:7" ht="51">
      <c r="A11" s="97" t="s">
        <v>815</v>
      </c>
      <c r="B11" s="96" t="s">
        <v>816</v>
      </c>
      <c r="C11" s="97" t="s">
        <v>817</v>
      </c>
      <c r="D11" s="157"/>
      <c r="E11" s="158" t="e">
        <f>ROUND(D11*100/D26,2)</f>
        <v>#DIV/0!</v>
      </c>
      <c r="F11" s="157"/>
      <c r="G11" s="158" t="e">
        <f>ROUND(F11*100/F26,2)</f>
        <v>#DIV/0!</v>
      </c>
    </row>
    <row r="12" spans="1:7" ht="63.75">
      <c r="A12" s="97" t="s">
        <v>818</v>
      </c>
      <c r="B12" s="96" t="s">
        <v>819</v>
      </c>
      <c r="C12" s="97" t="s">
        <v>817</v>
      </c>
      <c r="D12" s="157"/>
      <c r="E12" s="158" t="e">
        <f>ROUND(D12*100/D26,2)</f>
        <v>#DIV/0!</v>
      </c>
      <c r="F12" s="157"/>
      <c r="G12" s="158" t="e">
        <f>ROUND(F12*100/F26,2)</f>
        <v>#DIV/0!</v>
      </c>
    </row>
    <row r="13" spans="1:7" ht="51">
      <c r="A13" s="97" t="s">
        <v>820</v>
      </c>
      <c r="B13" s="96" t="s">
        <v>821</v>
      </c>
      <c r="C13" s="97" t="s">
        <v>817</v>
      </c>
      <c r="D13" s="157"/>
      <c r="E13" s="158" t="e">
        <f>ROUND(D13*100/D26,2)</f>
        <v>#DIV/0!</v>
      </c>
      <c r="F13" s="157"/>
      <c r="G13" s="158" t="e">
        <f>ROUND(F13*100/F26,2)</f>
        <v>#DIV/0!</v>
      </c>
    </row>
    <row r="14" spans="1:7" ht="51">
      <c r="A14" s="97" t="s">
        <v>822</v>
      </c>
      <c r="B14" s="96" t="s">
        <v>823</v>
      </c>
      <c r="C14" s="97" t="s">
        <v>817</v>
      </c>
      <c r="D14" s="157"/>
      <c r="E14" s="158" t="e">
        <f>ROUND(D14*100/D26,2)</f>
        <v>#DIV/0!</v>
      </c>
      <c r="F14" s="157"/>
      <c r="G14" s="158" t="e">
        <f>ROUND(F14*100/F26,2)</f>
        <v>#DIV/0!</v>
      </c>
    </row>
    <row r="15" spans="1:7" ht="51">
      <c r="A15" s="97" t="s">
        <v>824</v>
      </c>
      <c r="B15" s="96" t="s">
        <v>825</v>
      </c>
      <c r="C15" s="97" t="s">
        <v>817</v>
      </c>
      <c r="D15" s="157"/>
      <c r="E15" s="158" t="e">
        <f>ROUND(D15*100/D26,2)</f>
        <v>#DIV/0!</v>
      </c>
      <c r="F15" s="157"/>
      <c r="G15" s="158" t="e">
        <f>ROUND(F15*100/F26,2)</f>
        <v>#DIV/0!</v>
      </c>
    </row>
    <row r="16" spans="1:7" ht="51">
      <c r="A16" s="97" t="s">
        <v>826</v>
      </c>
      <c r="B16" s="96" t="s">
        <v>827</v>
      </c>
      <c r="C16" s="97" t="s">
        <v>828</v>
      </c>
      <c r="D16" s="157"/>
      <c r="E16" s="158" t="e">
        <f>ROUND(D16*100/D17,2)</f>
        <v>#DIV/0!</v>
      </c>
      <c r="F16" s="157"/>
      <c r="G16" s="158" t="e">
        <f>ROUND(F16*100/F17,2)</f>
        <v>#DIV/0!</v>
      </c>
    </row>
    <row r="17" spans="1:7" ht="12.75">
      <c r="A17" s="97"/>
      <c r="B17" s="96" t="s">
        <v>829</v>
      </c>
      <c r="C17" s="97" t="s">
        <v>522</v>
      </c>
      <c r="D17" s="157"/>
      <c r="E17" s="112" t="s">
        <v>872</v>
      </c>
      <c r="F17" s="157"/>
      <c r="G17" s="112" t="s">
        <v>872</v>
      </c>
    </row>
    <row r="18" spans="1:7" ht="38.25">
      <c r="A18" s="98" t="s">
        <v>830</v>
      </c>
      <c r="B18" s="159" t="s">
        <v>831</v>
      </c>
      <c r="C18" s="98" t="s">
        <v>832</v>
      </c>
      <c r="D18" s="160"/>
      <c r="E18" s="112" t="s">
        <v>872</v>
      </c>
      <c r="F18" s="160"/>
      <c r="G18" s="112" t="s">
        <v>872</v>
      </c>
    </row>
    <row r="19" spans="1:7" ht="25.5">
      <c r="A19" s="98"/>
      <c r="B19" s="159" t="s">
        <v>833</v>
      </c>
      <c r="C19" s="98" t="s">
        <v>832</v>
      </c>
      <c r="D19" s="160"/>
      <c r="E19" s="112" t="s">
        <v>872</v>
      </c>
      <c r="F19" s="160"/>
      <c r="G19" s="112" t="s">
        <v>872</v>
      </c>
    </row>
    <row r="20" spans="1:7" ht="25.5">
      <c r="A20" s="98"/>
      <c r="B20" s="159" t="s">
        <v>834</v>
      </c>
      <c r="C20" s="98" t="s">
        <v>832</v>
      </c>
      <c r="D20" s="160"/>
      <c r="E20" s="112" t="s">
        <v>872</v>
      </c>
      <c r="F20" s="160"/>
      <c r="G20" s="112" t="s">
        <v>872</v>
      </c>
    </row>
    <row r="21" spans="1:7" ht="25.5">
      <c r="A21" s="98"/>
      <c r="B21" s="159" t="s">
        <v>835</v>
      </c>
      <c r="C21" s="98" t="s">
        <v>832</v>
      </c>
      <c r="D21" s="160"/>
      <c r="E21" s="112" t="s">
        <v>872</v>
      </c>
      <c r="F21" s="160"/>
      <c r="G21" s="112" t="s">
        <v>872</v>
      </c>
    </row>
    <row r="22" spans="1:7" ht="25.5">
      <c r="A22" s="97" t="s">
        <v>836</v>
      </c>
      <c r="B22" s="96" t="s">
        <v>837</v>
      </c>
      <c r="C22" s="97" t="s">
        <v>817</v>
      </c>
      <c r="D22" s="157"/>
      <c r="E22" s="158" t="e">
        <f>ROUND(D22*100/D26,2)</f>
        <v>#DIV/0!</v>
      </c>
      <c r="F22" s="157"/>
      <c r="G22" s="158" t="e">
        <f>ROUND(F22*100/F26,2)</f>
        <v>#DIV/0!</v>
      </c>
    </row>
    <row r="23" spans="1:7" ht="12.75">
      <c r="A23" s="161"/>
      <c r="B23" s="162"/>
      <c r="C23" s="163"/>
      <c r="D23" s="164"/>
      <c r="E23" s="164"/>
      <c r="F23" s="164"/>
      <c r="G23" s="164"/>
    </row>
    <row r="24" ht="12.75">
      <c r="B24" s="78" t="s">
        <v>652</v>
      </c>
    </row>
    <row r="25" spans="1:7" ht="12.75">
      <c r="A25" s="37"/>
      <c r="B25" s="109" t="s">
        <v>653</v>
      </c>
      <c r="C25" s="108" t="s">
        <v>395</v>
      </c>
      <c r="D25" s="114"/>
      <c r="E25" s="112" t="s">
        <v>872</v>
      </c>
      <c r="F25" s="114"/>
      <c r="G25" s="112" t="s">
        <v>872</v>
      </c>
    </row>
    <row r="26" spans="1:7" ht="12.75">
      <c r="A26" s="37" t="s">
        <v>343</v>
      </c>
      <c r="B26" s="8" t="s">
        <v>521</v>
      </c>
      <c r="C26" s="108" t="s">
        <v>522</v>
      </c>
      <c r="D26" s="114"/>
      <c r="E26" s="112" t="s">
        <v>872</v>
      </c>
      <c r="F26" s="114"/>
      <c r="G26" s="112" t="s">
        <v>872</v>
      </c>
    </row>
    <row r="27" spans="1:7" ht="12.75">
      <c r="A27" s="161"/>
      <c r="B27" s="162"/>
      <c r="C27" s="163"/>
      <c r="D27" s="164"/>
      <c r="E27" s="164"/>
      <c r="F27" s="164"/>
      <c r="G27" s="164"/>
    </row>
    <row r="28" spans="1:7" ht="12.75">
      <c r="A28" s="194" t="s">
        <v>838</v>
      </c>
      <c r="B28" s="194"/>
      <c r="C28" s="165" t="s">
        <v>839</v>
      </c>
      <c r="D28" s="166"/>
      <c r="E28" s="166"/>
      <c r="F28" s="167"/>
      <c r="G28" s="167"/>
    </row>
    <row r="29" spans="1:7" ht="12.75">
      <c r="A29" s="168"/>
      <c r="B29" s="168"/>
      <c r="C29" s="169" t="s">
        <v>840</v>
      </c>
      <c r="D29" s="166"/>
      <c r="E29" s="166"/>
      <c r="F29" s="167"/>
      <c r="G29" s="167"/>
    </row>
    <row r="30" spans="1:7" ht="12.75">
      <c r="A30" s="170" t="s">
        <v>841</v>
      </c>
      <c r="B30" s="171" t="s">
        <v>842</v>
      </c>
      <c r="C30" s="172"/>
      <c r="D30" s="166"/>
      <c r="E30" s="166"/>
      <c r="F30" s="167"/>
      <c r="G30" s="167"/>
    </row>
    <row r="31" spans="1:7" ht="12.75">
      <c r="A31" s="168"/>
      <c r="B31" s="173" t="s">
        <v>843</v>
      </c>
      <c r="C31" s="166"/>
      <c r="D31" s="166"/>
      <c r="E31" s="166"/>
      <c r="F31" s="167"/>
      <c r="G31" s="167"/>
    </row>
    <row r="32" spans="1:7" ht="12.75">
      <c r="A32" s="174"/>
      <c r="B32" s="173" t="s">
        <v>844</v>
      </c>
      <c r="C32" s="166"/>
      <c r="D32" s="166"/>
      <c r="E32" s="166"/>
      <c r="F32" s="167"/>
      <c r="G32" s="167"/>
    </row>
    <row r="33" spans="1:7" ht="12.75">
      <c r="A33" s="174"/>
      <c r="B33" s="173"/>
      <c r="C33" s="166"/>
      <c r="D33" s="166"/>
      <c r="E33" s="166"/>
      <c r="F33" s="167"/>
      <c r="G33" s="167"/>
    </row>
    <row r="34" spans="1:7" ht="12.75">
      <c r="A34" s="195" t="s">
        <v>845</v>
      </c>
      <c r="B34" s="195"/>
      <c r="C34" s="175" t="s">
        <v>839</v>
      </c>
      <c r="D34" s="166"/>
      <c r="E34" s="166"/>
      <c r="F34" s="167"/>
      <c r="G34" s="167"/>
    </row>
    <row r="35" spans="1:7" ht="12.75">
      <c r="A35" s="168"/>
      <c r="B35" s="168"/>
      <c r="C35" s="169" t="s">
        <v>840</v>
      </c>
      <c r="D35" s="166"/>
      <c r="E35" s="166"/>
      <c r="F35" s="167"/>
      <c r="G35" s="167"/>
    </row>
    <row r="36" spans="1:7" ht="12.75">
      <c r="A36" s="168"/>
      <c r="B36" s="171" t="s">
        <v>846</v>
      </c>
      <c r="C36" s="172"/>
      <c r="D36" s="166"/>
      <c r="E36" s="166"/>
      <c r="F36" s="167"/>
      <c r="G36" s="167"/>
    </row>
    <row r="37" spans="1:7" ht="12.75">
      <c r="A37" s="167"/>
      <c r="B37" s="167"/>
      <c r="C37" s="167"/>
      <c r="D37" s="167"/>
      <c r="E37" s="167"/>
      <c r="F37" s="167"/>
      <c r="G37" s="167"/>
    </row>
  </sheetData>
  <mergeCells count="10">
    <mergeCell ref="A28:B28"/>
    <mergeCell ref="A34:B34"/>
    <mergeCell ref="A4:G4"/>
    <mergeCell ref="C5:G5"/>
    <mergeCell ref="A6:A9"/>
    <mergeCell ref="B6:B9"/>
    <mergeCell ref="C6:C9"/>
    <mergeCell ref="D6:G7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B75" sqref="B75"/>
    </sheetView>
  </sheetViews>
  <sheetFormatPr defaultColWidth="9.140625" defaultRowHeight="12.75"/>
  <cols>
    <col min="1" max="1" width="14.140625" style="0" customWidth="1"/>
    <col min="2" max="2" width="29.140625" style="0" customWidth="1"/>
    <col min="3" max="3" width="24.57421875" style="0" customWidth="1"/>
  </cols>
  <sheetData>
    <row r="1" spans="1:7" ht="12.75">
      <c r="A1" s="24"/>
      <c r="B1" s="25"/>
      <c r="C1" s="24"/>
      <c r="D1" s="26"/>
      <c r="E1" s="24"/>
      <c r="F1" s="24"/>
      <c r="G1" s="24"/>
    </row>
    <row r="2" spans="1:7" ht="15.75">
      <c r="A2" s="205" t="s">
        <v>329</v>
      </c>
      <c r="B2" s="206"/>
      <c r="C2" s="206"/>
      <c r="D2" s="206"/>
      <c r="E2" s="206"/>
      <c r="F2" s="206"/>
      <c r="G2" s="206"/>
    </row>
    <row r="3" spans="1:7" ht="25.5">
      <c r="A3" s="1"/>
      <c r="B3" s="2" t="s">
        <v>330</v>
      </c>
      <c r="C3" s="210"/>
      <c r="D3" s="210"/>
      <c r="E3" s="210"/>
      <c r="F3" s="210"/>
      <c r="G3" s="210"/>
    </row>
    <row r="4" spans="1:7" ht="12.75">
      <c r="A4" s="208" t="s">
        <v>331</v>
      </c>
      <c r="B4" s="208" t="s">
        <v>332</v>
      </c>
      <c r="C4" s="208" t="s">
        <v>333</v>
      </c>
      <c r="D4" s="208" t="s">
        <v>334</v>
      </c>
      <c r="E4" s="208"/>
      <c r="F4" s="208"/>
      <c r="G4" s="208"/>
    </row>
    <row r="5" spans="1:7" ht="12.75">
      <c r="A5" s="208"/>
      <c r="B5" s="208"/>
      <c r="C5" s="208"/>
      <c r="D5" s="208"/>
      <c r="E5" s="208"/>
      <c r="F5" s="208"/>
      <c r="G5" s="208"/>
    </row>
    <row r="6" spans="1:7" ht="12.75">
      <c r="A6" s="208"/>
      <c r="B6" s="208"/>
      <c r="C6" s="208"/>
      <c r="D6" s="208" t="s">
        <v>335</v>
      </c>
      <c r="E6" s="208"/>
      <c r="F6" s="208" t="s">
        <v>336</v>
      </c>
      <c r="G6" s="208"/>
    </row>
    <row r="7" spans="1:7" ht="22.5">
      <c r="A7" s="208"/>
      <c r="B7" s="208"/>
      <c r="C7" s="208"/>
      <c r="D7" s="3" t="s">
        <v>337</v>
      </c>
      <c r="E7" s="3" t="s">
        <v>338</v>
      </c>
      <c r="F7" s="3" t="s">
        <v>337</v>
      </c>
      <c r="G7" s="3" t="s">
        <v>338</v>
      </c>
    </row>
    <row r="8" spans="1:7" ht="12.75">
      <c r="A8" s="3">
        <v>1</v>
      </c>
      <c r="B8" s="3">
        <v>2</v>
      </c>
      <c r="C8" s="3">
        <v>3</v>
      </c>
      <c r="D8" s="5">
        <v>4</v>
      </c>
      <c r="E8" s="3">
        <v>5</v>
      </c>
      <c r="F8" s="3">
        <v>6</v>
      </c>
      <c r="G8" s="3">
        <v>7</v>
      </c>
    </row>
    <row r="9" spans="1:7" ht="14.25">
      <c r="A9" s="202" t="s">
        <v>655</v>
      </c>
      <c r="B9" s="203"/>
      <c r="C9" s="203"/>
      <c r="D9" s="203"/>
      <c r="E9" s="203"/>
      <c r="F9" s="203"/>
      <c r="G9" s="204"/>
    </row>
    <row r="10" spans="1:7" ht="89.25">
      <c r="A10" s="6" t="s">
        <v>656</v>
      </c>
      <c r="B10" s="27" t="s">
        <v>657</v>
      </c>
      <c r="C10" s="6" t="s">
        <v>658</v>
      </c>
      <c r="D10" s="9" t="e">
        <f>ROUND((D11/D72)*10000,2)</f>
        <v>#DIV/0!</v>
      </c>
      <c r="E10" s="9" t="e">
        <f>ROUND(D11*100/D74,2)</f>
        <v>#DIV/0!</v>
      </c>
      <c r="F10" s="9" t="e">
        <f>ROUND((F11/F72)*10000,2)</f>
        <v>#DIV/0!</v>
      </c>
      <c r="G10" s="9" t="e">
        <f>ROUND(F11*100/F74,2)</f>
        <v>#DIV/0!</v>
      </c>
    </row>
    <row r="11" spans="1:7" ht="89.25">
      <c r="A11" s="28" t="s">
        <v>343</v>
      </c>
      <c r="B11" s="11" t="s">
        <v>659</v>
      </c>
      <c r="C11" s="6" t="s">
        <v>1067</v>
      </c>
      <c r="D11" s="12"/>
      <c r="E11" s="13"/>
      <c r="F11" s="12"/>
      <c r="G11" s="13"/>
    </row>
    <row r="12" spans="1:7" ht="102">
      <c r="A12" s="6" t="s">
        <v>660</v>
      </c>
      <c r="B12" s="27" t="s">
        <v>661</v>
      </c>
      <c r="C12" s="6" t="s">
        <v>662</v>
      </c>
      <c r="D12" s="9" t="e">
        <f>ROUND((D13/D72)*10000,2)</f>
        <v>#DIV/0!</v>
      </c>
      <c r="E12" s="9" t="e">
        <f>ROUND(D13*100/D14,2)</f>
        <v>#DIV/0!</v>
      </c>
      <c r="F12" s="9" t="e">
        <f>ROUND((F13/F72)*10000,2)</f>
        <v>#DIV/0!</v>
      </c>
      <c r="G12" s="9" t="e">
        <f>ROUND(F13*100/F14,2)</f>
        <v>#DIV/0!</v>
      </c>
    </row>
    <row r="13" spans="1:7" ht="127.5">
      <c r="A13" s="28" t="s">
        <v>343</v>
      </c>
      <c r="B13" s="27" t="s">
        <v>663</v>
      </c>
      <c r="C13" s="6" t="s">
        <v>1067</v>
      </c>
      <c r="D13" s="29"/>
      <c r="E13" s="13"/>
      <c r="F13" s="12"/>
      <c r="G13" s="13"/>
    </row>
    <row r="14" spans="1:7" ht="63.75">
      <c r="A14" s="28" t="s">
        <v>343</v>
      </c>
      <c r="B14" s="27" t="s">
        <v>664</v>
      </c>
      <c r="C14" s="6" t="s">
        <v>1067</v>
      </c>
      <c r="D14" s="29"/>
      <c r="E14" s="13"/>
      <c r="F14" s="12"/>
      <c r="G14" s="13"/>
    </row>
    <row r="15" spans="1:7" ht="114.75">
      <c r="A15" s="6" t="s">
        <v>665</v>
      </c>
      <c r="B15" s="27" t="s">
        <v>703</v>
      </c>
      <c r="C15" s="6" t="s">
        <v>662</v>
      </c>
      <c r="D15" s="9" t="e">
        <f>ROUND((D16/D72)*10000,2)</f>
        <v>#DIV/0!</v>
      </c>
      <c r="E15" s="9" t="e">
        <f>ROUND(D16*100/D14,2)</f>
        <v>#DIV/0!</v>
      </c>
      <c r="F15" s="9" t="e">
        <f>ROUND((F16/F72)*10000,2)</f>
        <v>#DIV/0!</v>
      </c>
      <c r="G15" s="9" t="e">
        <f>ROUND(F16*100/F14,2)</f>
        <v>#DIV/0!</v>
      </c>
    </row>
    <row r="16" spans="1:7" ht="76.5">
      <c r="A16" s="28" t="s">
        <v>343</v>
      </c>
      <c r="B16" s="27" t="s">
        <v>704</v>
      </c>
      <c r="C16" s="6" t="s">
        <v>494</v>
      </c>
      <c r="D16" s="29"/>
      <c r="E16" s="13"/>
      <c r="F16" s="12"/>
      <c r="G16" s="13"/>
    </row>
    <row r="17" spans="1:7" ht="102">
      <c r="A17" s="6" t="s">
        <v>705</v>
      </c>
      <c r="B17" s="27" t="s">
        <v>706</v>
      </c>
      <c r="C17" s="6" t="s">
        <v>707</v>
      </c>
      <c r="D17" s="29"/>
      <c r="E17" s="9" t="e">
        <f>ROUND(D17*100/D14,2)</f>
        <v>#DIV/0!</v>
      </c>
      <c r="F17" s="12"/>
      <c r="G17" s="9" t="e">
        <f>ROUND(F17*100/F14,2)</f>
        <v>#DIV/0!</v>
      </c>
    </row>
    <row r="18" spans="1:7" ht="89.25">
      <c r="A18" s="6" t="s">
        <v>708</v>
      </c>
      <c r="B18" s="27" t="s">
        <v>709</v>
      </c>
      <c r="C18" s="6" t="s">
        <v>710</v>
      </c>
      <c r="D18" s="29"/>
      <c r="E18" s="9" t="e">
        <f>ROUND(D18*100/D19,2)</f>
        <v>#DIV/0!</v>
      </c>
      <c r="F18" s="12"/>
      <c r="G18" s="9" t="e">
        <f>ROUND(F18*100/F19,2)</f>
        <v>#DIV/0!</v>
      </c>
    </row>
    <row r="19" spans="1:7" ht="63.75">
      <c r="A19" s="28"/>
      <c r="B19" s="27" t="s">
        <v>711</v>
      </c>
      <c r="C19" s="6" t="s">
        <v>395</v>
      </c>
      <c r="D19" s="29"/>
      <c r="E19" s="13"/>
      <c r="F19" s="12"/>
      <c r="G19" s="13"/>
    </row>
    <row r="20" spans="1:7" ht="76.5">
      <c r="A20" s="30" t="s">
        <v>712</v>
      </c>
      <c r="B20" s="27" t="s">
        <v>713</v>
      </c>
      <c r="C20" s="6" t="s">
        <v>714</v>
      </c>
      <c r="D20" s="29"/>
      <c r="E20" s="9" t="e">
        <f>ROUND(D20*100/D21,2)</f>
        <v>#DIV/0!</v>
      </c>
      <c r="F20" s="12"/>
      <c r="G20" s="9" t="e">
        <f>ROUND(F20*100/F21,2)</f>
        <v>#DIV/0!</v>
      </c>
    </row>
    <row r="21" spans="1:7" ht="51">
      <c r="A21" s="28"/>
      <c r="B21" s="27" t="s">
        <v>715</v>
      </c>
      <c r="C21" s="6" t="s">
        <v>395</v>
      </c>
      <c r="D21" s="29"/>
      <c r="E21" s="13"/>
      <c r="F21" s="12"/>
      <c r="G21" s="13"/>
    </row>
    <row r="22" spans="1:7" ht="89.25">
      <c r="A22" s="6" t="s">
        <v>716</v>
      </c>
      <c r="B22" s="27" t="s">
        <v>717</v>
      </c>
      <c r="C22" s="6" t="s">
        <v>407</v>
      </c>
      <c r="D22" s="9" t="e">
        <f>ROUND((D23/D24),2)</f>
        <v>#DIV/0!</v>
      </c>
      <c r="E22" s="31"/>
      <c r="F22" s="9" t="e">
        <f>ROUND((F23/F24),2)</f>
        <v>#DIV/0!</v>
      </c>
      <c r="G22" s="31"/>
    </row>
    <row r="23" spans="1:7" ht="102">
      <c r="A23" s="34"/>
      <c r="B23" s="11" t="s">
        <v>718</v>
      </c>
      <c r="C23" s="15" t="s">
        <v>409</v>
      </c>
      <c r="D23" s="35"/>
      <c r="E23" s="31"/>
      <c r="F23" s="36"/>
      <c r="G23" s="31"/>
    </row>
    <row r="24" spans="1:7" ht="114.75">
      <c r="A24" s="37"/>
      <c r="B24" s="11" t="s">
        <v>719</v>
      </c>
      <c r="C24" s="15" t="s">
        <v>1067</v>
      </c>
      <c r="D24" s="38"/>
      <c r="E24" s="31"/>
      <c r="F24" s="36"/>
      <c r="G24" s="31"/>
    </row>
    <row r="25" spans="1:7" ht="76.5">
      <c r="A25" s="6" t="s">
        <v>720</v>
      </c>
      <c r="B25" s="27" t="s">
        <v>721</v>
      </c>
      <c r="C25" s="6" t="s">
        <v>722</v>
      </c>
      <c r="D25" s="29"/>
      <c r="E25" s="9" t="e">
        <f>ROUND(D25*100/D26,2)</f>
        <v>#DIV/0!</v>
      </c>
      <c r="F25" s="12"/>
      <c r="G25" s="9" t="e">
        <f>ROUND(F25*100/F26,2)</f>
        <v>#DIV/0!</v>
      </c>
    </row>
    <row r="26" spans="1:7" ht="51">
      <c r="A26" s="28"/>
      <c r="B26" s="27" t="s">
        <v>723</v>
      </c>
      <c r="C26" s="6" t="s">
        <v>395</v>
      </c>
      <c r="D26" s="29"/>
      <c r="E26" s="13"/>
      <c r="F26" s="12"/>
      <c r="G26" s="13"/>
    </row>
    <row r="27" spans="1:7" ht="63.75">
      <c r="A27" s="6" t="s">
        <v>724</v>
      </c>
      <c r="B27" s="27" t="s">
        <v>725</v>
      </c>
      <c r="C27" s="6" t="s">
        <v>726</v>
      </c>
      <c r="D27" s="29"/>
      <c r="E27" s="9" t="e">
        <f>ROUND(D27*100/D28,2)</f>
        <v>#DIV/0!</v>
      </c>
      <c r="F27" s="12"/>
      <c r="G27" s="9" t="e">
        <f>ROUND(F27*100/F28,2)</f>
        <v>#DIV/0!</v>
      </c>
    </row>
    <row r="28" spans="1:7" ht="51">
      <c r="A28" s="28"/>
      <c r="B28" s="27" t="s">
        <v>727</v>
      </c>
      <c r="C28" s="6" t="s">
        <v>395</v>
      </c>
      <c r="D28" s="29"/>
      <c r="E28" s="13"/>
      <c r="F28" s="12"/>
      <c r="G28" s="13"/>
    </row>
    <row r="29" spans="1:7" ht="63.75">
      <c r="A29" s="6" t="s">
        <v>728</v>
      </c>
      <c r="B29" s="27" t="s">
        <v>729</v>
      </c>
      <c r="C29" s="6" t="s">
        <v>722</v>
      </c>
      <c r="D29" s="29"/>
      <c r="E29" s="9" t="e">
        <f>ROUND(D29*100/D26,2)</f>
        <v>#DIV/0!</v>
      </c>
      <c r="F29" s="12"/>
      <c r="G29" s="9" t="e">
        <f>ROUND(F29*100/F26,2)</f>
        <v>#DIV/0!</v>
      </c>
    </row>
    <row r="30" spans="1:7" ht="127.5">
      <c r="A30" s="6" t="s">
        <v>730</v>
      </c>
      <c r="B30" s="27" t="s">
        <v>0</v>
      </c>
      <c r="C30" s="6" t="s">
        <v>1</v>
      </c>
      <c r="D30" s="29"/>
      <c r="E30" s="9" t="e">
        <f>ROUND(D30*100/D31,2)</f>
        <v>#DIV/0!</v>
      </c>
      <c r="F30" s="12"/>
      <c r="G30" s="9" t="e">
        <f>ROUND(F30*100/F31,2)</f>
        <v>#DIV/0!</v>
      </c>
    </row>
    <row r="31" spans="1:7" ht="63.75">
      <c r="A31" s="28"/>
      <c r="B31" s="27" t="s">
        <v>2</v>
      </c>
      <c r="C31" s="6" t="s">
        <v>395</v>
      </c>
      <c r="D31" s="29"/>
      <c r="E31" s="13"/>
      <c r="F31" s="12"/>
      <c r="G31" s="13"/>
    </row>
    <row r="32" spans="1:7" ht="76.5">
      <c r="A32" s="6" t="s">
        <v>3</v>
      </c>
      <c r="B32" s="27" t="s">
        <v>4</v>
      </c>
      <c r="C32" s="6" t="s">
        <v>5</v>
      </c>
      <c r="D32" s="29"/>
      <c r="E32" s="9" t="e">
        <f>ROUND(D32*100/D33,2)</f>
        <v>#DIV/0!</v>
      </c>
      <c r="F32" s="12"/>
      <c r="G32" s="9" t="e">
        <f>ROUND(F32*100/F33,2)</f>
        <v>#DIV/0!</v>
      </c>
    </row>
    <row r="33" spans="1:7" ht="51">
      <c r="A33" s="28"/>
      <c r="B33" s="27" t="s">
        <v>6</v>
      </c>
      <c r="C33" s="6" t="s">
        <v>395</v>
      </c>
      <c r="D33" s="29"/>
      <c r="E33" s="13"/>
      <c r="F33" s="12"/>
      <c r="G33" s="13"/>
    </row>
    <row r="34" spans="1:7" ht="114.75">
      <c r="A34" s="6" t="s">
        <v>7</v>
      </c>
      <c r="B34" s="27" t="s">
        <v>8</v>
      </c>
      <c r="C34" s="6" t="s">
        <v>1</v>
      </c>
      <c r="D34" s="29"/>
      <c r="E34" s="9" t="e">
        <f>ROUND(D34*100/D35,2)</f>
        <v>#DIV/0!</v>
      </c>
      <c r="F34" s="12"/>
      <c r="G34" s="9" t="e">
        <f>ROUND(F34*100/F35,2)</f>
        <v>#DIV/0!</v>
      </c>
    </row>
    <row r="35" spans="1:7" ht="63.75">
      <c r="A35" s="28"/>
      <c r="B35" s="27" t="s">
        <v>2</v>
      </c>
      <c r="C35" s="6" t="s">
        <v>395</v>
      </c>
      <c r="D35" s="29"/>
      <c r="E35" s="13"/>
      <c r="F35" s="12"/>
      <c r="G35" s="13"/>
    </row>
    <row r="36" spans="1:7" ht="89.25">
      <c r="A36" s="6" t="s">
        <v>9</v>
      </c>
      <c r="B36" s="27" t="s">
        <v>10</v>
      </c>
      <c r="C36" s="6" t="s">
        <v>11</v>
      </c>
      <c r="D36" s="9" t="e">
        <f>ROUND((D37/D38)*1000,2)</f>
        <v>#DIV/0!</v>
      </c>
      <c r="E36" s="9" t="e">
        <f>ROUND(D37*100/D39,2)</f>
        <v>#DIV/0!</v>
      </c>
      <c r="F36" s="9" t="e">
        <f>ROUND((F37/F38)*1000,2)</f>
        <v>#DIV/0!</v>
      </c>
      <c r="G36" s="9" t="e">
        <f>ROUND(F37*100/F39,2)</f>
        <v>#DIV/0!</v>
      </c>
    </row>
    <row r="37" spans="1:7" ht="76.5">
      <c r="A37" s="28" t="s">
        <v>343</v>
      </c>
      <c r="B37" s="27" t="s">
        <v>12</v>
      </c>
      <c r="C37" s="6" t="s">
        <v>395</v>
      </c>
      <c r="D37" s="29"/>
      <c r="E37" s="13"/>
      <c r="F37" s="12"/>
      <c r="G37" s="13"/>
    </row>
    <row r="38" spans="1:7" ht="38.25">
      <c r="A38" s="28" t="s">
        <v>343</v>
      </c>
      <c r="B38" s="27" t="s">
        <v>13</v>
      </c>
      <c r="C38" s="6" t="s">
        <v>395</v>
      </c>
      <c r="D38" s="29"/>
      <c r="E38" s="13"/>
      <c r="F38" s="12"/>
      <c r="G38" s="13"/>
    </row>
    <row r="39" spans="1:7" ht="51">
      <c r="A39" s="28" t="s">
        <v>343</v>
      </c>
      <c r="B39" s="27" t="s">
        <v>14</v>
      </c>
      <c r="C39" s="6" t="s">
        <v>395</v>
      </c>
      <c r="D39" s="29"/>
      <c r="E39" s="13"/>
      <c r="F39" s="12"/>
      <c r="G39" s="13"/>
    </row>
    <row r="40" spans="1:7" ht="63.75">
      <c r="A40" s="6" t="s">
        <v>15</v>
      </c>
      <c r="B40" s="27" t="s">
        <v>16</v>
      </c>
      <c r="C40" s="6" t="s">
        <v>17</v>
      </c>
      <c r="D40" s="9" t="e">
        <f>ROUND(D42*100/D41,2)</f>
        <v>#DIV/0!</v>
      </c>
      <c r="E40" s="9" t="e">
        <f>ROUND(D42*100/D43,2)</f>
        <v>#DIV/0!</v>
      </c>
      <c r="F40" s="9" t="e">
        <f>ROUND(F42*100/F41,2)</f>
        <v>#DIV/0!</v>
      </c>
      <c r="G40" s="9" t="e">
        <f>ROUND(F42*100/F43,2)</f>
        <v>#DIV/0!</v>
      </c>
    </row>
    <row r="41" spans="1:7" ht="102">
      <c r="A41" s="28"/>
      <c r="B41" s="27" t="s">
        <v>18</v>
      </c>
      <c r="C41" s="6" t="s">
        <v>494</v>
      </c>
      <c r="D41" s="29"/>
      <c r="E41" s="13"/>
      <c r="F41" s="12"/>
      <c r="G41" s="13"/>
    </row>
    <row r="42" spans="1:7" ht="63.75">
      <c r="A42" s="28"/>
      <c r="B42" s="27" t="s">
        <v>19</v>
      </c>
      <c r="C42" s="6" t="s">
        <v>395</v>
      </c>
      <c r="D42" s="29"/>
      <c r="E42" s="13"/>
      <c r="F42" s="12"/>
      <c r="G42" s="13"/>
    </row>
    <row r="43" spans="1:7" ht="76.5">
      <c r="A43" s="28"/>
      <c r="B43" s="27" t="s">
        <v>20</v>
      </c>
      <c r="C43" s="6" t="s">
        <v>494</v>
      </c>
      <c r="D43" s="29"/>
      <c r="E43" s="13"/>
      <c r="F43" s="12"/>
      <c r="G43" s="13"/>
    </row>
    <row r="44" spans="1:7" ht="76.5">
      <c r="A44" s="6" t="s">
        <v>21</v>
      </c>
      <c r="B44" s="27" t="s">
        <v>22</v>
      </c>
      <c r="C44" s="6" t="s">
        <v>23</v>
      </c>
      <c r="D44" s="29"/>
      <c r="E44" s="9" t="e">
        <f>ROUND(D44*100/D45,2)</f>
        <v>#DIV/0!</v>
      </c>
      <c r="F44" s="12"/>
      <c r="G44" s="9" t="e">
        <f>ROUND(F44*100/F45,2)</f>
        <v>#DIV/0!</v>
      </c>
    </row>
    <row r="45" spans="1:7" ht="76.5">
      <c r="A45" s="28"/>
      <c r="B45" s="27" t="s">
        <v>24</v>
      </c>
      <c r="C45" s="6" t="s">
        <v>395</v>
      </c>
      <c r="D45" s="29"/>
      <c r="E45" s="13"/>
      <c r="F45" s="12"/>
      <c r="G45" s="13"/>
    </row>
    <row r="46" spans="1:7" ht="76.5">
      <c r="A46" s="6" t="s">
        <v>25</v>
      </c>
      <c r="B46" s="27" t="s">
        <v>26</v>
      </c>
      <c r="C46" s="6" t="s">
        <v>27</v>
      </c>
      <c r="D46" s="29"/>
      <c r="E46" s="9" t="e">
        <f>ROUND(D46*100/D47,2)</f>
        <v>#DIV/0!</v>
      </c>
      <c r="F46" s="12"/>
      <c r="G46" s="9" t="e">
        <f>ROUND(F46*100/F47,2)</f>
        <v>#DIV/0!</v>
      </c>
    </row>
    <row r="47" spans="1:7" ht="76.5">
      <c r="A47" s="28"/>
      <c r="B47" s="27" t="s">
        <v>28</v>
      </c>
      <c r="C47" s="6" t="s">
        <v>395</v>
      </c>
      <c r="D47" s="29"/>
      <c r="E47" s="13"/>
      <c r="F47" s="12"/>
      <c r="G47" s="13"/>
    </row>
    <row r="48" spans="1:7" ht="76.5">
      <c r="A48" s="6" t="s">
        <v>29</v>
      </c>
      <c r="B48" s="27" t="s">
        <v>30</v>
      </c>
      <c r="C48" s="6" t="s">
        <v>31</v>
      </c>
      <c r="D48" s="29"/>
      <c r="E48" s="9" t="e">
        <f>ROUND(D48*100/D49,2)</f>
        <v>#DIV/0!</v>
      </c>
      <c r="F48" s="12"/>
      <c r="G48" s="9" t="e">
        <f>ROUND(F48*100/F49,2)</f>
        <v>#DIV/0!</v>
      </c>
    </row>
    <row r="49" spans="1:7" ht="76.5">
      <c r="A49" s="28"/>
      <c r="B49" s="27" t="s">
        <v>32</v>
      </c>
      <c r="C49" s="6" t="s">
        <v>395</v>
      </c>
      <c r="D49" s="29"/>
      <c r="E49" s="13"/>
      <c r="F49" s="12"/>
      <c r="G49" s="13"/>
    </row>
    <row r="50" spans="1:7" ht="51">
      <c r="A50" s="6" t="s">
        <v>33</v>
      </c>
      <c r="B50" s="27" t="s">
        <v>34</v>
      </c>
      <c r="C50" s="6" t="s">
        <v>35</v>
      </c>
      <c r="D50" s="29"/>
      <c r="E50" s="9" t="e">
        <f>ROUND(D50*100/D51,2)</f>
        <v>#DIV/0!</v>
      </c>
      <c r="F50" s="12"/>
      <c r="G50" s="9" t="e">
        <f>ROUND(F50*100/F51,2)</f>
        <v>#DIV/0!</v>
      </c>
    </row>
    <row r="51" spans="1:7" ht="25.5">
      <c r="A51" s="28"/>
      <c r="B51" s="27" t="s">
        <v>36</v>
      </c>
      <c r="C51" s="6" t="s">
        <v>395</v>
      </c>
      <c r="D51" s="29"/>
      <c r="E51" s="13"/>
      <c r="F51" s="12"/>
      <c r="G51" s="13"/>
    </row>
    <row r="52" spans="1:7" ht="51">
      <c r="A52" s="6" t="s">
        <v>37</v>
      </c>
      <c r="B52" s="27" t="s">
        <v>38</v>
      </c>
      <c r="C52" s="6" t="s">
        <v>39</v>
      </c>
      <c r="D52" s="9" t="e">
        <f>ROUND((D53/D54)*1000,2)</f>
        <v>#DIV/0!</v>
      </c>
      <c r="E52" s="9" t="e">
        <f>ROUND(D53*100/D54,2)</f>
        <v>#DIV/0!</v>
      </c>
      <c r="F52" s="9" t="e">
        <f>ROUND((F53/F54)*1000,2)</f>
        <v>#DIV/0!</v>
      </c>
      <c r="G52" s="9" t="e">
        <f>ROUND(F53*100/F54,2)</f>
        <v>#DIV/0!</v>
      </c>
    </row>
    <row r="53" spans="1:7" ht="51">
      <c r="A53" s="39"/>
      <c r="B53" s="27" t="s">
        <v>40</v>
      </c>
      <c r="C53" s="6" t="s">
        <v>494</v>
      </c>
      <c r="D53" s="29"/>
      <c r="E53" s="13"/>
      <c r="F53" s="12"/>
      <c r="G53" s="13"/>
    </row>
    <row r="54" spans="1:7" ht="51">
      <c r="A54" s="39"/>
      <c r="B54" s="27" t="s">
        <v>41</v>
      </c>
      <c r="C54" s="6" t="s">
        <v>494</v>
      </c>
      <c r="D54" s="29"/>
      <c r="E54" s="13"/>
      <c r="F54" s="12"/>
      <c r="G54" s="13"/>
    </row>
    <row r="55" spans="1:7" ht="114.75">
      <c r="A55" s="30" t="s">
        <v>42</v>
      </c>
      <c r="B55" s="27" t="s">
        <v>43</v>
      </c>
      <c r="C55" s="6" t="s">
        <v>44</v>
      </c>
      <c r="D55" s="29"/>
      <c r="E55" s="9" t="e">
        <f>ROUND(D55*100/D56,2)</f>
        <v>#DIV/0!</v>
      </c>
      <c r="F55" s="12"/>
      <c r="G55" s="9" t="e">
        <f>ROUND(F55*100/F56,2)</f>
        <v>#DIV/0!</v>
      </c>
    </row>
    <row r="56" spans="1:7" ht="51">
      <c r="A56" s="28"/>
      <c r="B56" s="27" t="s">
        <v>45</v>
      </c>
      <c r="C56" s="6" t="s">
        <v>494</v>
      </c>
      <c r="D56" s="29"/>
      <c r="E56" s="13"/>
      <c r="F56" s="12"/>
      <c r="G56" s="13"/>
    </row>
    <row r="57" spans="1:7" ht="76.5">
      <c r="A57" s="6" t="s">
        <v>46</v>
      </c>
      <c r="B57" s="27" t="s">
        <v>47</v>
      </c>
      <c r="C57" s="6" t="s">
        <v>48</v>
      </c>
      <c r="D57" s="9" t="e">
        <f>ROUND((D58/D54)*1000,2)</f>
        <v>#DIV/0!</v>
      </c>
      <c r="E57" s="9" t="e">
        <f>ROUND(D58*100/D59,2)</f>
        <v>#DIV/0!</v>
      </c>
      <c r="F57" s="9" t="e">
        <f>ROUND((F58/F54)*1000,2)</f>
        <v>#DIV/0!</v>
      </c>
      <c r="G57" s="9" t="e">
        <f>ROUND(F58*100/F59,2)</f>
        <v>#DIV/0!</v>
      </c>
    </row>
    <row r="58" spans="1:7" ht="63.75">
      <c r="A58" s="6"/>
      <c r="B58" s="27" t="s">
        <v>49</v>
      </c>
      <c r="C58" s="6"/>
      <c r="D58" s="29"/>
      <c r="E58" s="13"/>
      <c r="F58" s="12"/>
      <c r="G58" s="13"/>
    </row>
    <row r="59" spans="1:7" ht="51">
      <c r="A59" s="28"/>
      <c r="B59" s="27" t="s">
        <v>50</v>
      </c>
      <c r="C59" s="6" t="s">
        <v>494</v>
      </c>
      <c r="D59" s="29"/>
      <c r="E59" s="13"/>
      <c r="F59" s="12"/>
      <c r="G59" s="13"/>
    </row>
    <row r="60" spans="1:7" ht="51">
      <c r="A60" s="6" t="s">
        <v>51</v>
      </c>
      <c r="B60" s="27" t="s">
        <v>52</v>
      </c>
      <c r="C60" s="6" t="s">
        <v>53</v>
      </c>
      <c r="D60" s="29"/>
      <c r="E60" s="9" t="e">
        <f>ROUND(D60*100/D61,2)</f>
        <v>#DIV/0!</v>
      </c>
      <c r="F60" s="12"/>
      <c r="G60" s="9" t="e">
        <f>ROUND(F60*100/F61,2)</f>
        <v>#DIV/0!</v>
      </c>
    </row>
    <row r="61" spans="1:7" ht="76.5">
      <c r="A61" s="28"/>
      <c r="B61" s="27" t="s">
        <v>54</v>
      </c>
      <c r="C61" s="6" t="s">
        <v>395</v>
      </c>
      <c r="D61" s="29"/>
      <c r="E61" s="13"/>
      <c r="F61" s="12"/>
      <c r="G61" s="13"/>
    </row>
    <row r="62" spans="1:7" ht="51">
      <c r="A62" s="6" t="s">
        <v>55</v>
      </c>
      <c r="B62" s="27" t="s">
        <v>56</v>
      </c>
      <c r="C62" s="6" t="s">
        <v>57</v>
      </c>
      <c r="D62" s="29"/>
      <c r="E62" s="9" t="e">
        <f>ROUND(D62*100/D63,2)</f>
        <v>#DIV/0!</v>
      </c>
      <c r="F62" s="12"/>
      <c r="G62" s="9" t="e">
        <f>ROUND(F62*100/F63,2)</f>
        <v>#DIV/0!</v>
      </c>
    </row>
    <row r="63" spans="1:7" ht="51">
      <c r="A63" s="28"/>
      <c r="B63" s="27" t="s">
        <v>58</v>
      </c>
      <c r="C63" s="6" t="s">
        <v>395</v>
      </c>
      <c r="D63" s="29"/>
      <c r="E63" s="13"/>
      <c r="F63" s="12"/>
      <c r="G63" s="13"/>
    </row>
    <row r="64" spans="1:7" ht="89.25">
      <c r="A64" s="40" t="s">
        <v>59</v>
      </c>
      <c r="B64" s="27" t="s">
        <v>60</v>
      </c>
      <c r="C64" s="6" t="s">
        <v>588</v>
      </c>
      <c r="D64" s="29"/>
      <c r="E64" s="9" t="e">
        <f>ROUND(D64*100/D65,2)</f>
        <v>#DIV/0!</v>
      </c>
      <c r="F64" s="12"/>
      <c r="G64" s="9" t="e">
        <f>ROUND(F64*100/F65,2)</f>
        <v>#DIV/0!</v>
      </c>
    </row>
    <row r="65" spans="1:7" ht="63.75">
      <c r="A65" s="28"/>
      <c r="B65" s="27" t="s">
        <v>61</v>
      </c>
      <c r="C65" s="6" t="s">
        <v>395</v>
      </c>
      <c r="D65" s="29"/>
      <c r="E65" s="13"/>
      <c r="F65" s="12"/>
      <c r="G65" s="13"/>
    </row>
    <row r="66" spans="1:7" ht="63.75">
      <c r="A66" s="6" t="s">
        <v>62</v>
      </c>
      <c r="B66" s="27" t="s">
        <v>63</v>
      </c>
      <c r="C66" s="6" t="s">
        <v>53</v>
      </c>
      <c r="D66" s="29"/>
      <c r="E66" s="9" t="e">
        <f>ROUND(D66*100/D67,2)</f>
        <v>#DIV/0!</v>
      </c>
      <c r="F66" s="12"/>
      <c r="G66" s="9" t="e">
        <f>ROUND(F66*100/F67,2)</f>
        <v>#DIV/0!</v>
      </c>
    </row>
    <row r="67" spans="1:7" ht="89.25">
      <c r="A67" s="6"/>
      <c r="B67" s="27" t="s">
        <v>64</v>
      </c>
      <c r="C67" s="6" t="s">
        <v>395</v>
      </c>
      <c r="D67" s="29"/>
      <c r="E67" s="13"/>
      <c r="F67" s="12"/>
      <c r="G67" s="13"/>
    </row>
    <row r="68" spans="1:7" ht="25.5">
      <c r="A68" s="6" t="s">
        <v>65</v>
      </c>
      <c r="B68" s="27" t="s">
        <v>66</v>
      </c>
      <c r="C68" s="6" t="s">
        <v>67</v>
      </c>
      <c r="D68" s="9" t="e">
        <f>D76/D72*100000</f>
        <v>#DIV/0!</v>
      </c>
      <c r="E68" s="13"/>
      <c r="F68" s="9" t="e">
        <f>F76/F72*100000</f>
        <v>#DIV/0!</v>
      </c>
      <c r="G68" s="13"/>
    </row>
    <row r="69" spans="1:7" ht="38.25">
      <c r="A69" s="6" t="s">
        <v>68</v>
      </c>
      <c r="B69" s="27" t="s">
        <v>69</v>
      </c>
      <c r="C69" s="6" t="s">
        <v>67</v>
      </c>
      <c r="D69" s="9" t="e">
        <f>D77/D73*100000</f>
        <v>#DIV/0!</v>
      </c>
      <c r="E69" s="13"/>
      <c r="F69" s="9" t="e">
        <f>F77/F73*100000</f>
        <v>#DIV/0!</v>
      </c>
      <c r="G69" s="13"/>
    </row>
    <row r="71" ht="12.75">
      <c r="B71" t="s">
        <v>652</v>
      </c>
    </row>
    <row r="72" spans="1:7" ht="38.25">
      <c r="A72" s="17"/>
      <c r="B72" s="11" t="s">
        <v>653</v>
      </c>
      <c r="C72" s="7" t="s">
        <v>395</v>
      </c>
      <c r="D72" s="22"/>
      <c r="E72" s="13"/>
      <c r="F72" s="22"/>
      <c r="G72" s="13"/>
    </row>
    <row r="73" spans="1:7" ht="51">
      <c r="A73" s="17"/>
      <c r="B73" s="11" t="s">
        <v>947</v>
      </c>
      <c r="C73" s="7" t="s">
        <v>395</v>
      </c>
      <c r="D73" s="22"/>
      <c r="E73" s="13"/>
      <c r="F73" s="22"/>
      <c r="G73" s="13"/>
    </row>
    <row r="74" spans="1:7" ht="63.75">
      <c r="A74" s="10" t="s">
        <v>343</v>
      </c>
      <c r="B74" s="8" t="s">
        <v>654</v>
      </c>
      <c r="C74" s="7" t="s">
        <v>1067</v>
      </c>
      <c r="D74" s="22"/>
      <c r="E74" s="13"/>
      <c r="F74" s="22"/>
      <c r="G74" s="13"/>
    </row>
    <row r="75" spans="1:7" ht="18.75">
      <c r="A75" s="191"/>
      <c r="B75" s="192" t="s">
        <v>948</v>
      </c>
      <c r="C75" s="7"/>
      <c r="D75" s="22"/>
      <c r="E75" s="13"/>
      <c r="F75" s="22"/>
      <c r="G75" s="13"/>
    </row>
    <row r="76" spans="2:7" ht="25.5">
      <c r="B76" s="27" t="s">
        <v>945</v>
      </c>
      <c r="C76" s="7" t="s">
        <v>395</v>
      </c>
      <c r="D76" s="22"/>
      <c r="E76" s="13"/>
      <c r="F76" s="22"/>
      <c r="G76" s="13"/>
    </row>
    <row r="77" spans="2:7" ht="38.25">
      <c r="B77" s="27" t="s">
        <v>946</v>
      </c>
      <c r="C77" s="7" t="s">
        <v>395</v>
      </c>
      <c r="D77" s="22"/>
      <c r="E77" s="13"/>
      <c r="F77" s="22"/>
      <c r="G77" s="13"/>
    </row>
  </sheetData>
  <mergeCells count="9">
    <mergeCell ref="A9:G9"/>
    <mergeCell ref="A2:G2"/>
    <mergeCell ref="C3:G3"/>
    <mergeCell ref="A4:A7"/>
    <mergeCell ref="B4:B7"/>
    <mergeCell ref="C4:C7"/>
    <mergeCell ref="D4:G5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H9" sqref="H9"/>
    </sheetView>
  </sheetViews>
  <sheetFormatPr defaultColWidth="9.140625" defaultRowHeight="12.75"/>
  <cols>
    <col min="1" max="1" width="9.140625" style="78" customWidth="1"/>
    <col min="2" max="2" width="59.28125" style="78" customWidth="1"/>
    <col min="3" max="3" width="35.57421875" style="78" customWidth="1"/>
    <col min="4" max="16384" width="9.140625" style="78" customWidth="1"/>
  </cols>
  <sheetData>
    <row r="1" spans="1:7" ht="12.75">
      <c r="A1" s="212" t="s">
        <v>898</v>
      </c>
      <c r="B1" s="213"/>
      <c r="C1" s="213"/>
      <c r="D1" s="213"/>
      <c r="E1" s="213"/>
      <c r="F1" s="213"/>
      <c r="G1" s="213"/>
    </row>
    <row r="2" spans="1:7" ht="12.75">
      <c r="A2" s="177"/>
      <c r="B2" s="178" t="s">
        <v>330</v>
      </c>
      <c r="C2" s="214"/>
      <c r="D2" s="214"/>
      <c r="E2" s="214"/>
      <c r="F2" s="214"/>
      <c r="G2" s="214"/>
    </row>
    <row r="3" spans="1:7" ht="12.75">
      <c r="A3" s="215" t="s">
        <v>331</v>
      </c>
      <c r="B3" s="215" t="s">
        <v>332</v>
      </c>
      <c r="C3" s="215" t="s">
        <v>333</v>
      </c>
      <c r="D3" s="215" t="s">
        <v>334</v>
      </c>
      <c r="E3" s="215"/>
      <c r="F3" s="215"/>
      <c r="G3" s="215"/>
    </row>
    <row r="4" spans="1:7" ht="12.75">
      <c r="A4" s="215"/>
      <c r="B4" s="215"/>
      <c r="C4" s="215"/>
      <c r="D4" s="215"/>
      <c r="E4" s="215"/>
      <c r="F4" s="215"/>
      <c r="G4" s="215"/>
    </row>
    <row r="5" spans="1:7" ht="12.75">
      <c r="A5" s="215"/>
      <c r="B5" s="215"/>
      <c r="C5" s="215"/>
      <c r="D5" s="215" t="s">
        <v>335</v>
      </c>
      <c r="E5" s="215"/>
      <c r="F5" s="215" t="s">
        <v>336</v>
      </c>
      <c r="G5" s="215"/>
    </row>
    <row r="6" spans="1:7" ht="38.25">
      <c r="A6" s="215"/>
      <c r="B6" s="215"/>
      <c r="C6" s="215"/>
      <c r="D6" s="108" t="s">
        <v>337</v>
      </c>
      <c r="E6" s="108" t="s">
        <v>338</v>
      </c>
      <c r="F6" s="108" t="s">
        <v>337</v>
      </c>
      <c r="G6" s="108" t="s">
        <v>338</v>
      </c>
    </row>
    <row r="7" spans="1:7" ht="12.75">
      <c r="A7" s="108">
        <v>1</v>
      </c>
      <c r="B7" s="108">
        <v>2</v>
      </c>
      <c r="C7" s="108">
        <v>3</v>
      </c>
      <c r="D7" s="179">
        <v>4</v>
      </c>
      <c r="E7" s="108">
        <v>5</v>
      </c>
      <c r="F7" s="108">
        <v>6</v>
      </c>
      <c r="G7" s="108">
        <v>7</v>
      </c>
    </row>
    <row r="8" spans="1:7" ht="12.75">
      <c r="A8" s="211" t="s">
        <v>70</v>
      </c>
      <c r="B8" s="211"/>
      <c r="C8" s="211"/>
      <c r="D8" s="211"/>
      <c r="E8" s="211"/>
      <c r="F8" s="211"/>
      <c r="G8" s="211"/>
    </row>
    <row r="9" spans="1:7" ht="25.5">
      <c r="A9" s="41" t="s">
        <v>71</v>
      </c>
      <c r="B9" s="42" t="s">
        <v>72</v>
      </c>
      <c r="C9" s="41" t="s">
        <v>73</v>
      </c>
      <c r="D9" s="43"/>
      <c r="E9" s="44" t="e">
        <f>ROUND(D9*100/D14,2)</f>
        <v>#DIV/0!</v>
      </c>
      <c r="F9" s="45"/>
      <c r="G9" s="44" t="e">
        <f>ROUND(F9*100/F14,2)</f>
        <v>#DIV/0!</v>
      </c>
    </row>
    <row r="10" spans="1:7" ht="25.5">
      <c r="A10" s="41" t="s">
        <v>74</v>
      </c>
      <c r="B10" s="42" t="s">
        <v>75</v>
      </c>
      <c r="C10" s="41" t="s">
        <v>73</v>
      </c>
      <c r="D10" s="43"/>
      <c r="E10" s="44" t="e">
        <f>ROUND(D10*100/D14,2)</f>
        <v>#DIV/0!</v>
      </c>
      <c r="F10" s="45"/>
      <c r="G10" s="44" t="e">
        <f>ROUND(F10*100/F14,2)</f>
        <v>#DIV/0!</v>
      </c>
    </row>
    <row r="11" spans="1:7" ht="25.5">
      <c r="A11" s="41" t="s">
        <v>76</v>
      </c>
      <c r="B11" s="42" t="s">
        <v>77</v>
      </c>
      <c r="C11" s="41" t="s">
        <v>73</v>
      </c>
      <c r="D11" s="43"/>
      <c r="E11" s="44" t="e">
        <f>ROUND(D11*100/D14,2)</f>
        <v>#DIV/0!</v>
      </c>
      <c r="F11" s="45"/>
      <c r="G11" s="44" t="e">
        <f>ROUND(F11*100/F14,2)</f>
        <v>#DIV/0!</v>
      </c>
    </row>
    <row r="12" spans="1:7" ht="25.5">
      <c r="A12" s="41" t="s">
        <v>78</v>
      </c>
      <c r="B12" s="42" t="s">
        <v>79</v>
      </c>
      <c r="C12" s="41" t="s">
        <v>73</v>
      </c>
      <c r="D12" s="43"/>
      <c r="E12" s="44" t="e">
        <f>ROUND(D12*100/D14,2)</f>
        <v>#DIV/0!</v>
      </c>
      <c r="F12" s="45"/>
      <c r="G12" s="44" t="e">
        <f>ROUND(F12*100/F14,2)</f>
        <v>#DIV/0!</v>
      </c>
    </row>
    <row r="13" spans="1:7" ht="25.5">
      <c r="A13" s="41" t="s">
        <v>80</v>
      </c>
      <c r="B13" s="42" t="s">
        <v>81</v>
      </c>
      <c r="C13" s="41" t="s">
        <v>73</v>
      </c>
      <c r="D13" s="43"/>
      <c r="E13" s="44" t="e">
        <f>ROUND(D13*100/D14,2)</f>
        <v>#DIV/0!</v>
      </c>
      <c r="F13" s="45"/>
      <c r="G13" s="44" t="e">
        <f>ROUND(F13*100/F14,2)</f>
        <v>#DIV/0!</v>
      </c>
    </row>
    <row r="14" spans="1:7" ht="25.5">
      <c r="A14" s="37"/>
      <c r="B14" s="42" t="s">
        <v>82</v>
      </c>
      <c r="C14" s="41" t="s">
        <v>1067</v>
      </c>
      <c r="D14" s="43"/>
      <c r="E14" s="46"/>
      <c r="F14" s="43"/>
      <c r="G14" s="46"/>
    </row>
    <row r="15" spans="1:7" ht="25.5">
      <c r="A15" s="41" t="s">
        <v>83</v>
      </c>
      <c r="B15" s="42" t="s">
        <v>84</v>
      </c>
      <c r="C15" s="41" t="s">
        <v>85</v>
      </c>
      <c r="D15" s="43"/>
      <c r="E15" s="44" t="e">
        <f>ROUND((D15/D19)*1000,2)</f>
        <v>#DIV/0!</v>
      </c>
      <c r="F15" s="43"/>
      <c r="G15" s="44" t="e">
        <f>ROUND((F15/F19)*1000,2)</f>
        <v>#DIV/0!</v>
      </c>
    </row>
    <row r="16" spans="1:7" ht="25.5">
      <c r="A16" s="41" t="s">
        <v>86</v>
      </c>
      <c r="B16" s="42" t="s">
        <v>87</v>
      </c>
      <c r="C16" s="41" t="s">
        <v>85</v>
      </c>
      <c r="D16" s="43"/>
      <c r="E16" s="44" t="e">
        <f>ROUND((D16/D19)*1000,2)</f>
        <v>#DIV/0!</v>
      </c>
      <c r="F16" s="43"/>
      <c r="G16" s="44" t="e">
        <f>ROUND((F16/F19)*1000,2)</f>
        <v>#DIV/0!</v>
      </c>
    </row>
    <row r="17" spans="1:7" ht="25.5">
      <c r="A17" s="41" t="s">
        <v>88</v>
      </c>
      <c r="B17" s="42" t="s">
        <v>89</v>
      </c>
      <c r="C17" s="41" t="s">
        <v>85</v>
      </c>
      <c r="D17" s="43"/>
      <c r="E17" s="44" t="e">
        <f>ROUND((D17/D19)*1000,2)</f>
        <v>#DIV/0!</v>
      </c>
      <c r="F17" s="43"/>
      <c r="G17" s="44" t="e">
        <f>ROUND((F17/F19)*1000,2)</f>
        <v>#DIV/0!</v>
      </c>
    </row>
    <row r="18" spans="1:7" ht="25.5">
      <c r="A18" s="41" t="s">
        <v>90</v>
      </c>
      <c r="B18" s="42" t="s">
        <v>91</v>
      </c>
      <c r="C18" s="41" t="s">
        <v>85</v>
      </c>
      <c r="D18" s="43"/>
      <c r="E18" s="44" t="e">
        <f>ROUND((D18/D19)*1000,2)</f>
        <v>#DIV/0!</v>
      </c>
      <c r="F18" s="43"/>
      <c r="G18" s="44" t="e">
        <f>ROUND((F18/F19)*1000,2)</f>
        <v>#DIV/0!</v>
      </c>
    </row>
    <row r="19" spans="1:7" ht="25.5">
      <c r="A19" s="37"/>
      <c r="B19" s="42" t="s">
        <v>92</v>
      </c>
      <c r="C19" s="41" t="s">
        <v>421</v>
      </c>
      <c r="D19" s="43"/>
      <c r="E19" s="46"/>
      <c r="F19" s="43"/>
      <c r="G19" s="46"/>
    </row>
    <row r="20" spans="1:7" ht="38.25">
      <c r="A20" s="47" t="s">
        <v>93</v>
      </c>
      <c r="B20" s="42" t="s">
        <v>94</v>
      </c>
      <c r="C20" s="41" t="s">
        <v>95</v>
      </c>
      <c r="D20" s="43"/>
      <c r="E20" s="44" t="e">
        <f>ROUND(D20*100/D9,2)</f>
        <v>#DIV/0!</v>
      </c>
      <c r="F20" s="45"/>
      <c r="G20" s="44" t="e">
        <f>ROUND(F20*100/F9,2)</f>
        <v>#DIV/0!</v>
      </c>
    </row>
    <row r="21" spans="1:7" ht="38.25">
      <c r="A21" s="47" t="s">
        <v>96</v>
      </c>
      <c r="B21" s="42" t="s">
        <v>97</v>
      </c>
      <c r="C21" s="41" t="s">
        <v>98</v>
      </c>
      <c r="D21" s="43"/>
      <c r="E21" s="44" t="e">
        <f>ROUND(D21*100/D10,2)</f>
        <v>#DIV/0!</v>
      </c>
      <c r="F21" s="45"/>
      <c r="G21" s="44" t="e">
        <f>ROUND(F21*100/F10,2)</f>
        <v>#DIV/0!</v>
      </c>
    </row>
    <row r="22" spans="1:7" ht="38.25">
      <c r="A22" s="47" t="s">
        <v>99</v>
      </c>
      <c r="B22" s="42" t="s">
        <v>100</v>
      </c>
      <c r="C22" s="41" t="s">
        <v>101</v>
      </c>
      <c r="D22" s="43"/>
      <c r="E22" s="44" t="e">
        <f>ROUND(D22*100/D11,2)</f>
        <v>#DIV/0!</v>
      </c>
      <c r="F22" s="45"/>
      <c r="G22" s="44" t="e">
        <f>ROUND(F22*100/F11,2)</f>
        <v>#DIV/0!</v>
      </c>
    </row>
    <row r="23" spans="1:7" ht="25.5">
      <c r="A23" s="41" t="s">
        <v>102</v>
      </c>
      <c r="B23" s="42" t="s">
        <v>103</v>
      </c>
      <c r="C23" s="41" t="s">
        <v>104</v>
      </c>
      <c r="D23" s="43"/>
      <c r="E23" s="44" t="e">
        <f>ROUND(D23*100/D24,2)</f>
        <v>#DIV/0!</v>
      </c>
      <c r="F23" s="45"/>
      <c r="G23" s="44" t="e">
        <f>ROUND(F23*100/F24,2)</f>
        <v>#DIV/0!</v>
      </c>
    </row>
    <row r="24" spans="1:7" ht="12.75">
      <c r="A24" s="41"/>
      <c r="B24" s="42" t="s">
        <v>105</v>
      </c>
      <c r="C24" s="41" t="s">
        <v>421</v>
      </c>
      <c r="D24" s="43"/>
      <c r="E24" s="46"/>
      <c r="F24" s="45"/>
      <c r="G24" s="46"/>
    </row>
    <row r="25" spans="1:7" ht="25.5">
      <c r="A25" s="48" t="s">
        <v>106</v>
      </c>
      <c r="B25" s="49" t="s">
        <v>107</v>
      </c>
      <c r="C25" s="50" t="s">
        <v>407</v>
      </c>
      <c r="D25" s="51"/>
      <c r="E25" s="46"/>
      <c r="F25" s="51"/>
      <c r="G25" s="46"/>
    </row>
    <row r="26" spans="1:7" ht="25.5">
      <c r="A26" s="48"/>
      <c r="B26" s="49" t="s">
        <v>108</v>
      </c>
      <c r="C26" s="50" t="s">
        <v>409</v>
      </c>
      <c r="D26" s="51"/>
      <c r="E26" s="46"/>
      <c r="F26" s="51"/>
      <c r="G26" s="46"/>
    </row>
    <row r="27" spans="1:7" ht="25.5">
      <c r="A27" s="48" t="s">
        <v>109</v>
      </c>
      <c r="B27" s="49" t="s">
        <v>110</v>
      </c>
      <c r="C27" s="50" t="s">
        <v>407</v>
      </c>
      <c r="D27" s="51"/>
      <c r="E27" s="46"/>
      <c r="F27" s="51"/>
      <c r="G27" s="46"/>
    </row>
    <row r="28" spans="1:7" ht="25.5">
      <c r="A28" s="48"/>
      <c r="B28" s="49" t="s">
        <v>111</v>
      </c>
      <c r="C28" s="50" t="s">
        <v>409</v>
      </c>
      <c r="D28" s="51"/>
      <c r="E28" s="46"/>
      <c r="F28" s="51"/>
      <c r="G28" s="46"/>
    </row>
    <row r="29" spans="1:7" ht="25.5">
      <c r="A29" s="48" t="s">
        <v>112</v>
      </c>
      <c r="B29" s="49" t="s">
        <v>113</v>
      </c>
      <c r="C29" s="50" t="s">
        <v>407</v>
      </c>
      <c r="D29" s="51"/>
      <c r="E29" s="46"/>
      <c r="F29" s="51"/>
      <c r="G29" s="46"/>
    </row>
    <row r="30" spans="1:7" ht="25.5">
      <c r="A30" s="48"/>
      <c r="B30" s="49" t="s">
        <v>114</v>
      </c>
      <c r="C30" s="50" t="s">
        <v>409</v>
      </c>
      <c r="D30" s="51"/>
      <c r="E30" s="46"/>
      <c r="F30" s="51"/>
      <c r="G30" s="46"/>
    </row>
    <row r="31" spans="1:7" ht="38.25">
      <c r="A31" s="48" t="s">
        <v>115</v>
      </c>
      <c r="B31" s="52" t="s">
        <v>116</v>
      </c>
      <c r="C31" s="50" t="s">
        <v>407</v>
      </c>
      <c r="D31" s="53"/>
      <c r="E31" s="46"/>
      <c r="F31" s="45"/>
      <c r="G31" s="46"/>
    </row>
    <row r="32" spans="1:7" ht="38.25">
      <c r="A32" s="48"/>
      <c r="B32" s="49" t="s">
        <v>117</v>
      </c>
      <c r="C32" s="50" t="s">
        <v>409</v>
      </c>
      <c r="D32" s="53"/>
      <c r="E32" s="46"/>
      <c r="F32" s="45"/>
      <c r="G32" s="46"/>
    </row>
    <row r="33" spans="1:7" ht="38.25">
      <c r="A33" s="50" t="s">
        <v>118</v>
      </c>
      <c r="B33" s="32" t="s">
        <v>119</v>
      </c>
      <c r="C33" s="33" t="s">
        <v>120</v>
      </c>
      <c r="D33" s="53"/>
      <c r="E33" s="44" t="e">
        <f>ROUND(D33*100/D34,2)</f>
        <v>#DIV/0!</v>
      </c>
      <c r="F33" s="43"/>
      <c r="G33" s="44" t="e">
        <f>ROUND(F33*100/F34,2)</f>
        <v>#DIV/0!</v>
      </c>
    </row>
    <row r="34" spans="1:7" ht="25.5">
      <c r="A34" s="50"/>
      <c r="B34" s="32" t="s">
        <v>121</v>
      </c>
      <c r="C34" s="33" t="s">
        <v>395</v>
      </c>
      <c r="D34" s="53"/>
      <c r="E34" s="46"/>
      <c r="F34" s="43"/>
      <c r="G34" s="46"/>
    </row>
    <row r="35" spans="1:7" ht="51">
      <c r="A35" s="48" t="s">
        <v>122</v>
      </c>
      <c r="B35" s="32" t="s">
        <v>123</v>
      </c>
      <c r="C35" s="50" t="s">
        <v>124</v>
      </c>
      <c r="D35" s="53"/>
      <c r="E35" s="44" t="e">
        <f>ROUND(D35*100/D38,2)</f>
        <v>#DIV/0!</v>
      </c>
      <c r="F35" s="43"/>
      <c r="G35" s="44" t="e">
        <f>ROUND(F35*100/F38,2)</f>
        <v>#DIV/0!</v>
      </c>
    </row>
    <row r="36" spans="1:7" ht="51">
      <c r="A36" s="48"/>
      <c r="B36" s="32" t="s">
        <v>125</v>
      </c>
      <c r="C36" s="33" t="s">
        <v>395</v>
      </c>
      <c r="D36" s="53"/>
      <c r="E36" s="46"/>
      <c r="F36" s="43"/>
      <c r="G36" s="46"/>
    </row>
    <row r="37" spans="1:7" ht="51">
      <c r="A37" s="48" t="s">
        <v>126</v>
      </c>
      <c r="B37" s="52" t="s">
        <v>127</v>
      </c>
      <c r="C37" s="50" t="s">
        <v>128</v>
      </c>
      <c r="D37" s="53"/>
      <c r="E37" s="44" t="e">
        <f>ROUND(D37*100/D38,2)</f>
        <v>#DIV/0!</v>
      </c>
      <c r="F37" s="43"/>
      <c r="G37" s="44" t="e">
        <f>ROUND(F37*100/F38,2)</f>
        <v>#DIV/0!</v>
      </c>
    </row>
    <row r="38" spans="1:7" ht="25.5">
      <c r="A38" s="48"/>
      <c r="B38" s="52" t="s">
        <v>129</v>
      </c>
      <c r="C38" s="50" t="s">
        <v>395</v>
      </c>
      <c r="D38" s="53"/>
      <c r="E38" s="46"/>
      <c r="F38" s="43"/>
      <c r="G38" s="46"/>
    </row>
    <row r="39" spans="1:7" ht="38.25">
      <c r="A39" s="48" t="s">
        <v>130</v>
      </c>
      <c r="B39" s="52" t="s">
        <v>131</v>
      </c>
      <c r="C39" s="50" t="s">
        <v>132</v>
      </c>
      <c r="D39" s="53"/>
      <c r="E39" s="44" t="e">
        <f>ROUND(D39*100/D40,2)</f>
        <v>#DIV/0!</v>
      </c>
      <c r="F39" s="43"/>
      <c r="G39" s="44" t="e">
        <f>ROUND(F39*100/F40,2)</f>
        <v>#DIV/0!</v>
      </c>
    </row>
    <row r="40" spans="1:7" ht="25.5">
      <c r="A40" s="48"/>
      <c r="B40" s="52" t="s">
        <v>133</v>
      </c>
      <c r="C40" s="50" t="s">
        <v>395</v>
      </c>
      <c r="D40" s="53"/>
      <c r="E40" s="46"/>
      <c r="F40" s="43"/>
      <c r="G40" s="46"/>
    </row>
    <row r="41" spans="1:7" ht="25.5">
      <c r="A41" s="54" t="s">
        <v>134</v>
      </c>
      <c r="B41" s="49" t="s">
        <v>135</v>
      </c>
      <c r="C41" s="48" t="s">
        <v>136</v>
      </c>
      <c r="D41" s="51"/>
      <c r="E41" s="44" t="e">
        <f>ROUND(D41*100/D42,2)</f>
        <v>#DIV/0!</v>
      </c>
      <c r="F41" s="51"/>
      <c r="G41" s="44" t="e">
        <f>ROUND(F41*100/F42,2)</f>
        <v>#DIV/0!</v>
      </c>
    </row>
    <row r="42" spans="1:7" ht="12.75">
      <c r="A42" s="34"/>
      <c r="B42" s="11" t="s">
        <v>137</v>
      </c>
      <c r="C42" s="15" t="s">
        <v>395</v>
      </c>
      <c r="D42" s="51"/>
      <c r="E42" s="46"/>
      <c r="F42" s="51"/>
      <c r="G42" s="46"/>
    </row>
    <row r="43" spans="1:7" ht="38.25">
      <c r="A43" s="54" t="s">
        <v>138</v>
      </c>
      <c r="B43" s="49" t="s">
        <v>139</v>
      </c>
      <c r="C43" s="48" t="s">
        <v>140</v>
      </c>
      <c r="D43" s="51"/>
      <c r="E43" s="44" t="e">
        <f>ROUND(D43*100/D44,2)</f>
        <v>#DIV/0!</v>
      </c>
      <c r="F43" s="51"/>
      <c r="G43" s="44" t="e">
        <f>ROUND(F43*100/F44,2)</f>
        <v>#DIV/0!</v>
      </c>
    </row>
    <row r="44" spans="1:7" ht="25.5">
      <c r="A44" s="188"/>
      <c r="B44" s="11" t="s">
        <v>847</v>
      </c>
      <c r="C44" s="15" t="s">
        <v>395</v>
      </c>
      <c r="D44" s="51"/>
      <c r="E44" s="46"/>
      <c r="F44" s="51"/>
      <c r="G44" s="46"/>
    </row>
    <row r="45" spans="1:7" ht="12.75">
      <c r="A45" s="55" t="s">
        <v>848</v>
      </c>
      <c r="B45" s="42" t="s">
        <v>849</v>
      </c>
      <c r="C45" s="41" t="s">
        <v>850</v>
      </c>
      <c r="D45" s="56"/>
      <c r="E45" s="46"/>
      <c r="F45" s="45"/>
      <c r="G45" s="46"/>
    </row>
    <row r="46" spans="1:7" ht="38.25">
      <c r="A46" s="55" t="s">
        <v>851</v>
      </c>
      <c r="B46" s="42" t="s">
        <v>852</v>
      </c>
      <c r="C46" s="41" t="s">
        <v>853</v>
      </c>
      <c r="D46" s="56"/>
      <c r="E46" s="44" t="e">
        <f>ROUND(D46*100/D52,2)</f>
        <v>#DIV/0!</v>
      </c>
      <c r="F46" s="43"/>
      <c r="G46" s="44" t="e">
        <f>ROUND(F46*100/F52,2)</f>
        <v>#DIV/0!</v>
      </c>
    </row>
    <row r="47" spans="1:7" ht="38.25">
      <c r="A47" s="48" t="s">
        <v>854</v>
      </c>
      <c r="B47" s="49" t="s">
        <v>855</v>
      </c>
      <c r="C47" s="48" t="s">
        <v>856</v>
      </c>
      <c r="D47" s="53"/>
      <c r="E47" s="44" t="e">
        <f>ROUND(D47*100/D48,2)</f>
        <v>#DIV/0!</v>
      </c>
      <c r="F47" s="43"/>
      <c r="G47" s="44" t="e">
        <f>ROUND(F47*100/F48,2)</f>
        <v>#DIV/0!</v>
      </c>
    </row>
    <row r="48" spans="1:7" ht="25.5">
      <c r="A48" s="37"/>
      <c r="B48" s="49" t="s">
        <v>857</v>
      </c>
      <c r="C48" s="48" t="s">
        <v>421</v>
      </c>
      <c r="D48" s="51"/>
      <c r="E48" s="46"/>
      <c r="F48" s="51"/>
      <c r="G48" s="46"/>
    </row>
    <row r="49" spans="1:7" ht="25.5">
      <c r="A49" s="55" t="s">
        <v>858</v>
      </c>
      <c r="B49" s="42" t="s">
        <v>859</v>
      </c>
      <c r="C49" s="41" t="s">
        <v>860</v>
      </c>
      <c r="D49" s="56"/>
      <c r="E49" s="44" t="e">
        <f>ROUND(D49*100/D50,2)</f>
        <v>#DIV/0!</v>
      </c>
      <c r="F49" s="43"/>
      <c r="G49" s="44" t="e">
        <f>ROUND(F49*100/F50,2)</f>
        <v>#DIV/0!</v>
      </c>
    </row>
    <row r="50" spans="1:7" ht="12.75">
      <c r="A50" s="55"/>
      <c r="B50" s="11" t="s">
        <v>861</v>
      </c>
      <c r="C50" s="15" t="s">
        <v>494</v>
      </c>
      <c r="D50" s="56"/>
      <c r="E50" s="46"/>
      <c r="F50" s="43"/>
      <c r="G50" s="46"/>
    </row>
    <row r="51" spans="1:7" ht="25.5">
      <c r="A51" s="55" t="s">
        <v>862</v>
      </c>
      <c r="B51" s="42" t="s">
        <v>863</v>
      </c>
      <c r="C51" s="41" t="s">
        <v>853</v>
      </c>
      <c r="D51" s="56"/>
      <c r="E51" s="44" t="e">
        <f>ROUND(D51*100/D52,2)</f>
        <v>#DIV/0!</v>
      </c>
      <c r="F51" s="43"/>
      <c r="G51" s="44" t="e">
        <f>ROUND(F51*100/F52,2)</f>
        <v>#DIV/0!</v>
      </c>
    </row>
    <row r="52" spans="1:7" ht="12.75">
      <c r="A52" s="34"/>
      <c r="B52" s="11" t="s">
        <v>864</v>
      </c>
      <c r="C52" s="15" t="s">
        <v>395</v>
      </c>
      <c r="D52" s="51"/>
      <c r="E52" s="46"/>
      <c r="F52" s="51"/>
      <c r="G52" s="46"/>
    </row>
    <row r="53" spans="1:7" ht="25.5">
      <c r="A53" s="55" t="s">
        <v>865</v>
      </c>
      <c r="B53" s="42" t="s">
        <v>308</v>
      </c>
      <c r="C53" s="41" t="s">
        <v>309</v>
      </c>
      <c r="D53" s="44" t="e">
        <f>ROUND((D54/D55)*1000,2)</f>
        <v>#DIV/0!</v>
      </c>
      <c r="E53" s="44" t="e">
        <f>ROUND(D54*100/D55,2)</f>
        <v>#DIV/0!</v>
      </c>
      <c r="F53" s="44" t="e">
        <f>ROUND((F54/F55)*1000,2)</f>
        <v>#DIV/0!</v>
      </c>
      <c r="G53" s="44" t="e">
        <f>ROUND(F54*100/F55,2)</f>
        <v>#DIV/0!</v>
      </c>
    </row>
    <row r="54" spans="1:7" ht="38.25">
      <c r="A54" s="55"/>
      <c r="B54" s="11" t="s">
        <v>310</v>
      </c>
      <c r="C54" s="15" t="s">
        <v>494</v>
      </c>
      <c r="D54" s="56"/>
      <c r="E54" s="46"/>
      <c r="F54" s="43"/>
      <c r="G54" s="46"/>
    </row>
    <row r="55" spans="1:7" ht="25.5">
      <c r="A55" s="55"/>
      <c r="B55" s="11" t="s">
        <v>311</v>
      </c>
      <c r="C55" s="15" t="s">
        <v>494</v>
      </c>
      <c r="D55" s="56"/>
      <c r="E55" s="46"/>
      <c r="F55" s="43"/>
      <c r="G55" s="46"/>
    </row>
    <row r="56" spans="1:7" ht="12.75">
      <c r="A56" s="48" t="s">
        <v>312</v>
      </c>
      <c r="B56" s="49" t="s">
        <v>313</v>
      </c>
      <c r="C56" s="48" t="s">
        <v>314</v>
      </c>
      <c r="D56" s="44" t="e">
        <f>ROUND((D57/D65)*100000,2)</f>
        <v>#DIV/0!</v>
      </c>
      <c r="E56" s="46"/>
      <c r="F56" s="44" t="e">
        <f>ROUND((F57/F65)*100000,2)</f>
        <v>#DIV/0!</v>
      </c>
      <c r="G56" s="46"/>
    </row>
    <row r="57" spans="1:7" ht="12.75">
      <c r="A57" s="189"/>
      <c r="B57" s="49" t="s">
        <v>315</v>
      </c>
      <c r="C57" s="48" t="s">
        <v>579</v>
      </c>
      <c r="D57" s="51"/>
      <c r="E57" s="46"/>
      <c r="F57" s="51"/>
      <c r="G57" s="46"/>
    </row>
    <row r="58" spans="1:7" ht="12.75">
      <c r="A58" s="48" t="s">
        <v>316</v>
      </c>
      <c r="B58" s="49" t="s">
        <v>317</v>
      </c>
      <c r="C58" s="48" t="s">
        <v>318</v>
      </c>
      <c r="D58" s="44" t="e">
        <f>ROUND((D59/D62)*1000,2)</f>
        <v>#DIV/0!</v>
      </c>
      <c r="E58" s="46"/>
      <c r="F58" s="44" t="e">
        <f>ROUND((F59/F62)*1000,2)</f>
        <v>#DIV/0!</v>
      </c>
      <c r="G58" s="46"/>
    </row>
    <row r="59" spans="1:7" ht="12.75">
      <c r="A59" s="190"/>
      <c r="B59" s="49" t="s">
        <v>319</v>
      </c>
      <c r="C59" s="48" t="s">
        <v>579</v>
      </c>
      <c r="D59" s="51"/>
      <c r="E59" s="46"/>
      <c r="F59" s="51"/>
      <c r="G59" s="46"/>
    </row>
    <row r="60" spans="1:7" ht="12.75">
      <c r="A60" s="48" t="s">
        <v>320</v>
      </c>
      <c r="B60" s="49" t="s">
        <v>321</v>
      </c>
      <c r="C60" s="48" t="s">
        <v>318</v>
      </c>
      <c r="D60" s="44" t="e">
        <f>ROUND((D61/D62)*1000,2)</f>
        <v>#DIV/0!</v>
      </c>
      <c r="E60" s="46"/>
      <c r="F60" s="44" t="e">
        <f>ROUND((F61/F62)*1000,2)</f>
        <v>#DIV/0!</v>
      </c>
      <c r="G60" s="46"/>
    </row>
    <row r="61" spans="1:7" ht="12.75">
      <c r="A61" s="189"/>
      <c r="B61" s="49" t="s">
        <v>322</v>
      </c>
      <c r="C61" s="48" t="s">
        <v>579</v>
      </c>
      <c r="D61" s="51"/>
      <c r="E61" s="46"/>
      <c r="F61" s="51"/>
      <c r="G61" s="46"/>
    </row>
    <row r="62" spans="1:7" ht="12.75">
      <c r="A62" s="189"/>
      <c r="B62" s="49" t="s">
        <v>323</v>
      </c>
      <c r="C62" s="48" t="s">
        <v>395</v>
      </c>
      <c r="D62" s="51"/>
      <c r="E62" s="46"/>
      <c r="F62" s="51"/>
      <c r="G62" s="46"/>
    </row>
    <row r="63" spans="1:7" ht="12.75">
      <c r="A63" s="48" t="s">
        <v>324</v>
      </c>
      <c r="B63" s="49" t="s">
        <v>325</v>
      </c>
      <c r="C63" s="48" t="s">
        <v>326</v>
      </c>
      <c r="D63" s="44" t="e">
        <f>ROUND((D64/D65)*1000,2)</f>
        <v>#DIV/0!</v>
      </c>
      <c r="E63" s="46"/>
      <c r="F63" s="44" t="e">
        <f>ROUND((F64/F65)*1000,2)</f>
        <v>#DIV/0!</v>
      </c>
      <c r="G63" s="46"/>
    </row>
    <row r="64" spans="1:7" ht="12.75">
      <c r="A64" s="189"/>
      <c r="B64" s="49" t="s">
        <v>327</v>
      </c>
      <c r="C64" s="48" t="s">
        <v>579</v>
      </c>
      <c r="D64" s="51"/>
      <c r="E64" s="46"/>
      <c r="F64" s="51"/>
      <c r="G64" s="46"/>
    </row>
    <row r="65" spans="1:7" ht="12.75">
      <c r="A65" s="189"/>
      <c r="B65" s="49" t="s">
        <v>328</v>
      </c>
      <c r="C65" s="48" t="s">
        <v>395</v>
      </c>
      <c r="D65" s="51"/>
      <c r="E65" s="46"/>
      <c r="F65" s="51"/>
      <c r="G65" s="46"/>
    </row>
  </sheetData>
  <mergeCells count="9">
    <mergeCell ref="A8:G8"/>
    <mergeCell ref="A1:G1"/>
    <mergeCell ref="C2:G2"/>
    <mergeCell ref="A3:A6"/>
    <mergeCell ref="B3:B6"/>
    <mergeCell ref="C3:C6"/>
    <mergeCell ref="D3:G4"/>
    <mergeCell ref="D5:E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78" customWidth="1"/>
    <col min="2" max="2" width="62.57421875" style="78" customWidth="1"/>
    <col min="3" max="3" width="52.57421875" style="78" customWidth="1"/>
    <col min="4" max="16384" width="9.140625" style="78" customWidth="1"/>
  </cols>
  <sheetData>
    <row r="1" spans="1:7" ht="12.75">
      <c r="A1" s="212" t="s">
        <v>866</v>
      </c>
      <c r="B1" s="213"/>
      <c r="C1" s="213"/>
      <c r="D1" s="213"/>
      <c r="E1" s="213"/>
      <c r="F1" s="213"/>
      <c r="G1" s="213"/>
    </row>
    <row r="2" spans="1:7" ht="12.75">
      <c r="A2" s="177"/>
      <c r="B2" s="176" t="s">
        <v>330</v>
      </c>
      <c r="C2" s="219"/>
      <c r="D2" s="219"/>
      <c r="E2" s="219"/>
      <c r="F2" s="219"/>
      <c r="G2" s="219"/>
    </row>
    <row r="3" spans="1:7" ht="12.75">
      <c r="A3" s="215" t="s">
        <v>331</v>
      </c>
      <c r="B3" s="215" t="s">
        <v>332</v>
      </c>
      <c r="C3" s="215" t="s">
        <v>333</v>
      </c>
      <c r="D3" s="215" t="s">
        <v>334</v>
      </c>
      <c r="E3" s="215"/>
      <c r="F3" s="215"/>
      <c r="G3" s="215"/>
    </row>
    <row r="4" spans="1:7" ht="12.75">
      <c r="A4" s="215"/>
      <c r="B4" s="215"/>
      <c r="C4" s="215"/>
      <c r="D4" s="215"/>
      <c r="E4" s="215"/>
      <c r="F4" s="215"/>
      <c r="G4" s="215"/>
    </row>
    <row r="5" spans="1:7" ht="12.75">
      <c r="A5" s="215"/>
      <c r="B5" s="215"/>
      <c r="C5" s="215"/>
      <c r="D5" s="215" t="s">
        <v>335</v>
      </c>
      <c r="E5" s="215"/>
      <c r="F5" s="215" t="s">
        <v>336</v>
      </c>
      <c r="G5" s="215"/>
    </row>
    <row r="6" spans="1:7" ht="38.25">
      <c r="A6" s="215"/>
      <c r="B6" s="215"/>
      <c r="C6" s="215"/>
      <c r="D6" s="108" t="s">
        <v>337</v>
      </c>
      <c r="E6" s="108" t="s">
        <v>338</v>
      </c>
      <c r="F6" s="108" t="s">
        <v>337</v>
      </c>
      <c r="G6" s="108" t="s">
        <v>338</v>
      </c>
    </row>
    <row r="7" spans="1:7" ht="12.75">
      <c r="A7" s="108">
        <v>1</v>
      </c>
      <c r="B7" s="108">
        <v>2</v>
      </c>
      <c r="C7" s="108">
        <v>3</v>
      </c>
      <c r="D7" s="179">
        <v>4</v>
      </c>
      <c r="E7" s="108">
        <v>5</v>
      </c>
      <c r="F7" s="108">
        <v>6</v>
      </c>
      <c r="G7" s="108">
        <v>7</v>
      </c>
    </row>
    <row r="8" spans="1:7" ht="12.75">
      <c r="A8" s="216" t="s">
        <v>867</v>
      </c>
      <c r="B8" s="217"/>
      <c r="C8" s="217"/>
      <c r="D8" s="217"/>
      <c r="E8" s="217"/>
      <c r="F8" s="217"/>
      <c r="G8" s="218"/>
    </row>
    <row r="9" spans="1:7" ht="25.5">
      <c r="A9" s="30" t="s">
        <v>868</v>
      </c>
      <c r="B9" s="57" t="s">
        <v>869</v>
      </c>
      <c r="C9" s="30" t="s">
        <v>870</v>
      </c>
      <c r="D9" s="58" t="e">
        <f>ROUND((D10/D73)*10000,2)</f>
        <v>#DIV/0!</v>
      </c>
      <c r="E9" s="58" t="e">
        <f>ROUND(D10*100/D75,2)</f>
        <v>#DIV/0!</v>
      </c>
      <c r="F9" s="58" t="e">
        <f>ROUND((F10/F73)*10000,2)</f>
        <v>#DIV/0!</v>
      </c>
      <c r="G9" s="58" t="e">
        <f>ROUND(F10*100/F75,2)</f>
        <v>#DIV/0!</v>
      </c>
    </row>
    <row r="10" spans="1:7" ht="25.5">
      <c r="A10" s="30"/>
      <c r="B10" s="59" t="s">
        <v>871</v>
      </c>
      <c r="C10" s="60" t="s">
        <v>1067</v>
      </c>
      <c r="D10" s="12"/>
      <c r="E10" s="61" t="s">
        <v>872</v>
      </c>
      <c r="F10" s="12"/>
      <c r="G10" s="61" t="s">
        <v>872</v>
      </c>
    </row>
    <row r="11" spans="1:7" ht="38.25">
      <c r="A11" s="30" t="s">
        <v>873</v>
      </c>
      <c r="B11" s="57" t="s">
        <v>874</v>
      </c>
      <c r="C11" s="30" t="s">
        <v>875</v>
      </c>
      <c r="D11" s="58" t="e">
        <f>ROUND((D12/D73)*10000,2)</f>
        <v>#DIV/0!</v>
      </c>
      <c r="E11" s="58" t="e">
        <f>ROUND(D12*100/D13,2)</f>
        <v>#DIV/0!</v>
      </c>
      <c r="F11" s="58" t="e">
        <f>ROUND((F12/F73)*10000,2)</f>
        <v>#DIV/0!</v>
      </c>
      <c r="G11" s="58" t="e">
        <f>ROUND(F12*100/F13,2)</f>
        <v>#DIV/0!</v>
      </c>
    </row>
    <row r="12" spans="1:7" ht="25.5">
      <c r="A12" s="30"/>
      <c r="B12" s="57" t="s">
        <v>876</v>
      </c>
      <c r="C12" s="30" t="s">
        <v>1067</v>
      </c>
      <c r="D12" s="12"/>
      <c r="E12" s="61" t="s">
        <v>872</v>
      </c>
      <c r="F12" s="12"/>
      <c r="G12" s="61" t="s">
        <v>872</v>
      </c>
    </row>
    <row r="13" spans="1:7" ht="25.5">
      <c r="A13" s="30"/>
      <c r="B13" s="57" t="s">
        <v>1080</v>
      </c>
      <c r="C13" s="30" t="s">
        <v>1067</v>
      </c>
      <c r="D13" s="62"/>
      <c r="E13" s="61" t="s">
        <v>872</v>
      </c>
      <c r="F13" s="12"/>
      <c r="G13" s="61" t="s">
        <v>872</v>
      </c>
    </row>
    <row r="14" spans="1:7" ht="51">
      <c r="A14" s="63" t="s">
        <v>877</v>
      </c>
      <c r="B14" s="57" t="s">
        <v>878</v>
      </c>
      <c r="C14" s="30" t="s">
        <v>879</v>
      </c>
      <c r="D14" s="62"/>
      <c r="E14" s="58" t="e">
        <f>ROUND(D14*100/D10,2)</f>
        <v>#DIV/0!</v>
      </c>
      <c r="F14" s="36"/>
      <c r="G14" s="58" t="e">
        <f>ROUND(F14*100/F10,2)</f>
        <v>#DIV/0!</v>
      </c>
    </row>
    <row r="15" spans="1:7" ht="25.5">
      <c r="A15" s="30" t="s">
        <v>880</v>
      </c>
      <c r="B15" s="57" t="s">
        <v>881</v>
      </c>
      <c r="C15" s="30" t="s">
        <v>882</v>
      </c>
      <c r="D15" s="62"/>
      <c r="E15" s="58" t="e">
        <f>ROUND(D15*100/D16,2)</f>
        <v>#DIV/0!</v>
      </c>
      <c r="F15" s="36"/>
      <c r="G15" s="58" t="e">
        <f>ROUND(F15*100/F16,2)</f>
        <v>#DIV/0!</v>
      </c>
    </row>
    <row r="16" spans="1:7" ht="25.5">
      <c r="A16" s="30"/>
      <c r="B16" s="57" t="s">
        <v>883</v>
      </c>
      <c r="C16" s="30" t="s">
        <v>395</v>
      </c>
      <c r="D16" s="12"/>
      <c r="E16" s="61" t="s">
        <v>872</v>
      </c>
      <c r="F16" s="12"/>
      <c r="G16" s="61" t="s">
        <v>872</v>
      </c>
    </row>
    <row r="17" spans="1:7" ht="38.25">
      <c r="A17" s="30" t="s">
        <v>884</v>
      </c>
      <c r="B17" s="57" t="s">
        <v>885</v>
      </c>
      <c r="C17" s="30" t="s">
        <v>886</v>
      </c>
      <c r="D17" s="62"/>
      <c r="E17" s="58" t="e">
        <f>ROUND(D17*100/D18,2)</f>
        <v>#DIV/0!</v>
      </c>
      <c r="F17" s="36"/>
      <c r="G17" s="58" t="e">
        <f>ROUND(F17*100/F18,2)</f>
        <v>#DIV/0!</v>
      </c>
    </row>
    <row r="18" spans="1:7" ht="25.5">
      <c r="A18" s="30"/>
      <c r="B18" s="57" t="s">
        <v>887</v>
      </c>
      <c r="C18" s="30" t="s">
        <v>494</v>
      </c>
      <c r="D18" s="62"/>
      <c r="E18" s="61" t="s">
        <v>872</v>
      </c>
      <c r="F18" s="12"/>
      <c r="G18" s="61" t="s">
        <v>872</v>
      </c>
    </row>
    <row r="19" spans="1:7" ht="38.25">
      <c r="A19" s="30" t="s">
        <v>888</v>
      </c>
      <c r="B19" s="57" t="s">
        <v>889</v>
      </c>
      <c r="C19" s="30" t="s">
        <v>890</v>
      </c>
      <c r="D19" s="62"/>
      <c r="E19" s="58" t="e">
        <f>ROUND(D19*100/D20,2)</f>
        <v>#DIV/0!</v>
      </c>
      <c r="F19" s="36"/>
      <c r="G19" s="58" t="e">
        <f>ROUND(F19*100/F20,2)</f>
        <v>#DIV/0!</v>
      </c>
    </row>
    <row r="20" spans="1:7" ht="25.5">
      <c r="A20" s="30"/>
      <c r="B20" s="57" t="s">
        <v>891</v>
      </c>
      <c r="C20" s="30" t="s">
        <v>494</v>
      </c>
      <c r="D20" s="62"/>
      <c r="E20" s="61" t="s">
        <v>872</v>
      </c>
      <c r="F20" s="12"/>
      <c r="G20" s="61" t="s">
        <v>872</v>
      </c>
    </row>
    <row r="21" spans="1:7" ht="25.5">
      <c r="A21" s="30" t="s">
        <v>892</v>
      </c>
      <c r="B21" s="57" t="s">
        <v>893</v>
      </c>
      <c r="C21" s="30" t="s">
        <v>407</v>
      </c>
      <c r="D21" s="58" t="e">
        <f>ROUND((D22/D23),2)</f>
        <v>#DIV/0!</v>
      </c>
      <c r="E21" s="64" t="s">
        <v>872</v>
      </c>
      <c r="F21" s="58" t="e">
        <f>ROUND((F22/F23),2)</f>
        <v>#DIV/0!</v>
      </c>
      <c r="G21" s="64" t="s">
        <v>872</v>
      </c>
    </row>
    <row r="22" spans="1:7" ht="38.25">
      <c r="A22" s="30"/>
      <c r="B22" s="57" t="s">
        <v>894</v>
      </c>
      <c r="C22" s="30" t="s">
        <v>409</v>
      </c>
      <c r="D22" s="62"/>
      <c r="E22" s="64" t="s">
        <v>872</v>
      </c>
      <c r="F22" s="36"/>
      <c r="G22" s="64" t="s">
        <v>872</v>
      </c>
    </row>
    <row r="23" spans="1:7" ht="38.25">
      <c r="A23" s="30"/>
      <c r="B23" s="57" t="s">
        <v>895</v>
      </c>
      <c r="C23" s="30" t="s">
        <v>1067</v>
      </c>
      <c r="D23" s="62"/>
      <c r="E23" s="64" t="s">
        <v>872</v>
      </c>
      <c r="F23" s="36"/>
      <c r="G23" s="64" t="s">
        <v>872</v>
      </c>
    </row>
    <row r="24" spans="1:7" ht="25.5">
      <c r="A24" s="63" t="s">
        <v>896</v>
      </c>
      <c r="B24" s="57" t="s">
        <v>897</v>
      </c>
      <c r="C24" s="30" t="s">
        <v>141</v>
      </c>
      <c r="D24" s="62"/>
      <c r="E24" s="58" t="e">
        <f>ROUND(D24*100/D25,2)</f>
        <v>#DIV/0!</v>
      </c>
      <c r="F24" s="36"/>
      <c r="G24" s="58" t="e">
        <f>ROUND(F24*100/F25,2)</f>
        <v>#DIV/0!</v>
      </c>
    </row>
    <row r="25" spans="1:7" ht="25.5">
      <c r="A25" s="30"/>
      <c r="B25" s="57" t="s">
        <v>142</v>
      </c>
      <c r="C25" s="30" t="s">
        <v>494</v>
      </c>
      <c r="D25" s="62"/>
      <c r="E25" s="61" t="s">
        <v>872</v>
      </c>
      <c r="F25" s="12"/>
      <c r="G25" s="61" t="s">
        <v>872</v>
      </c>
    </row>
    <row r="26" spans="1:7" ht="25.5">
      <c r="A26" s="30" t="s">
        <v>143</v>
      </c>
      <c r="B26" s="57" t="s">
        <v>144</v>
      </c>
      <c r="C26" s="30" t="s">
        <v>145</v>
      </c>
      <c r="D26" s="62"/>
      <c r="E26" s="58" t="e">
        <f>ROUND(D26*100/D27,2)</f>
        <v>#DIV/0!</v>
      </c>
      <c r="F26" s="36"/>
      <c r="G26" s="58" t="e">
        <f>ROUND(F26*100/F27,2)</f>
        <v>#DIV/0!</v>
      </c>
    </row>
    <row r="27" spans="1:7" ht="25.5">
      <c r="A27" s="30"/>
      <c r="B27" s="57" t="s">
        <v>146</v>
      </c>
      <c r="C27" s="30" t="s">
        <v>395</v>
      </c>
      <c r="D27" s="62"/>
      <c r="E27" s="61" t="s">
        <v>872</v>
      </c>
      <c r="F27" s="12"/>
      <c r="G27" s="61" t="s">
        <v>872</v>
      </c>
    </row>
    <row r="28" spans="1:7" ht="38.25">
      <c r="A28" s="30" t="s">
        <v>147</v>
      </c>
      <c r="B28" s="65" t="s">
        <v>148</v>
      </c>
      <c r="C28" s="30" t="s">
        <v>149</v>
      </c>
      <c r="D28" s="62"/>
      <c r="E28" s="58" t="e">
        <f>ROUND(D28*100/D29,2)</f>
        <v>#DIV/0!</v>
      </c>
      <c r="F28" s="36"/>
      <c r="G28" s="58" t="e">
        <f>ROUND(F28*100/F29,2)</f>
        <v>#DIV/0!</v>
      </c>
    </row>
    <row r="29" spans="1:7" ht="25.5">
      <c r="A29" s="30"/>
      <c r="B29" s="57" t="s">
        <v>150</v>
      </c>
      <c r="C29" s="30" t="s">
        <v>395</v>
      </c>
      <c r="D29" s="62"/>
      <c r="E29" s="61" t="s">
        <v>872</v>
      </c>
      <c r="F29" s="12"/>
      <c r="G29" s="61" t="s">
        <v>872</v>
      </c>
    </row>
    <row r="30" spans="1:7" ht="25.5">
      <c r="A30" s="30" t="s">
        <v>151</v>
      </c>
      <c r="B30" s="57" t="s">
        <v>152</v>
      </c>
      <c r="C30" s="30" t="s">
        <v>153</v>
      </c>
      <c r="D30" s="66" t="e">
        <f>ROUND(D32*100/D31,2)</f>
        <v>#DIV/0!</v>
      </c>
      <c r="E30" s="66" t="e">
        <f>ROUND(D32*100/D33,2)</f>
        <v>#DIV/0!</v>
      </c>
      <c r="F30" s="66" t="e">
        <f>ROUND(F32*100/F31,2)</f>
        <v>#DIV/0!</v>
      </c>
      <c r="G30" s="66" t="e">
        <f>ROUND(F32*100/F33,2)</f>
        <v>#DIV/0!</v>
      </c>
    </row>
    <row r="31" spans="1:7" ht="51">
      <c r="A31" s="30"/>
      <c r="B31" s="11" t="s">
        <v>154</v>
      </c>
      <c r="C31" s="7" t="s">
        <v>494</v>
      </c>
      <c r="D31" s="62"/>
      <c r="E31" s="64" t="s">
        <v>872</v>
      </c>
      <c r="F31" s="36"/>
      <c r="G31" s="64" t="s">
        <v>872</v>
      </c>
    </row>
    <row r="32" spans="1:7" ht="25.5">
      <c r="A32" s="30"/>
      <c r="B32" s="11" t="s">
        <v>155</v>
      </c>
      <c r="C32" s="7" t="s">
        <v>395</v>
      </c>
      <c r="D32" s="62"/>
      <c r="E32" s="64" t="s">
        <v>872</v>
      </c>
      <c r="F32" s="36"/>
      <c r="G32" s="64" t="s">
        <v>872</v>
      </c>
    </row>
    <row r="33" spans="1:7" ht="51">
      <c r="A33" s="30"/>
      <c r="B33" s="11" t="s">
        <v>156</v>
      </c>
      <c r="C33" s="7" t="s">
        <v>494</v>
      </c>
      <c r="D33" s="62"/>
      <c r="E33" s="64" t="s">
        <v>872</v>
      </c>
      <c r="F33" s="36"/>
      <c r="G33" s="64" t="s">
        <v>872</v>
      </c>
    </row>
    <row r="34" spans="1:7" ht="38.25">
      <c r="A34" s="30" t="s">
        <v>157</v>
      </c>
      <c r="B34" s="57" t="s">
        <v>158</v>
      </c>
      <c r="C34" s="30" t="s">
        <v>159</v>
      </c>
      <c r="D34" s="62"/>
      <c r="E34" s="58" t="e">
        <f>ROUND(D34*100/D35,2)</f>
        <v>#DIV/0!</v>
      </c>
      <c r="F34" s="36"/>
      <c r="G34" s="58" t="e">
        <f>ROUND(F34*100/F35,2)</f>
        <v>#DIV/0!</v>
      </c>
    </row>
    <row r="35" spans="1:7" ht="25.5">
      <c r="A35" s="30"/>
      <c r="B35" s="57" t="s">
        <v>160</v>
      </c>
      <c r="C35" s="30" t="s">
        <v>494</v>
      </c>
      <c r="D35" s="62"/>
      <c r="E35" s="61" t="s">
        <v>872</v>
      </c>
      <c r="F35" s="12"/>
      <c r="G35" s="61" t="s">
        <v>872</v>
      </c>
    </row>
    <row r="36" spans="1:7" ht="25.5">
      <c r="A36" s="30" t="s">
        <v>161</v>
      </c>
      <c r="B36" s="57" t="s">
        <v>162</v>
      </c>
      <c r="C36" s="30" t="s">
        <v>163</v>
      </c>
      <c r="D36" s="58" t="e">
        <f>ROUND((D37/D73)*1000,2)</f>
        <v>#DIV/0!</v>
      </c>
      <c r="E36" s="58" t="e">
        <f>ROUND(D37*100/D38,2)</f>
        <v>#DIV/0!</v>
      </c>
      <c r="F36" s="58" t="e">
        <f>ROUND((F37/F73)*1000,2)</f>
        <v>#DIV/0!</v>
      </c>
      <c r="G36" s="58" t="e">
        <f>ROUND(F37*100/F38,2)</f>
        <v>#DIV/0!</v>
      </c>
    </row>
    <row r="37" spans="1:7" ht="25.5">
      <c r="A37" s="30"/>
      <c r="B37" s="57" t="s">
        <v>164</v>
      </c>
      <c r="C37" s="30" t="s">
        <v>579</v>
      </c>
      <c r="D37" s="12"/>
      <c r="E37" s="61" t="s">
        <v>872</v>
      </c>
      <c r="F37" s="12"/>
      <c r="G37" s="61" t="s">
        <v>872</v>
      </c>
    </row>
    <row r="38" spans="1:7" ht="12.75">
      <c r="A38" s="30"/>
      <c r="B38" s="57" t="s">
        <v>165</v>
      </c>
      <c r="C38" s="30" t="s">
        <v>579</v>
      </c>
      <c r="D38" s="62"/>
      <c r="E38" s="61" t="s">
        <v>872</v>
      </c>
      <c r="F38" s="12"/>
      <c r="G38" s="61" t="s">
        <v>872</v>
      </c>
    </row>
    <row r="39" spans="1:7" ht="38.25">
      <c r="A39" s="30" t="s">
        <v>166</v>
      </c>
      <c r="B39" s="57" t="s">
        <v>167</v>
      </c>
      <c r="C39" s="30" t="s">
        <v>168</v>
      </c>
      <c r="D39" s="62"/>
      <c r="E39" s="58" t="e">
        <f>ROUND(D39*100/D40,2)</f>
        <v>#DIV/0!</v>
      </c>
      <c r="F39" s="36"/>
      <c r="G39" s="58" t="e">
        <f>ROUND(F39*100/F40,2)</f>
        <v>#DIV/0!</v>
      </c>
    </row>
    <row r="40" spans="1:7" ht="38.25">
      <c r="A40" s="30"/>
      <c r="B40" s="57" t="s">
        <v>169</v>
      </c>
      <c r="C40" s="30" t="s">
        <v>395</v>
      </c>
      <c r="D40" s="62"/>
      <c r="E40" s="61" t="s">
        <v>872</v>
      </c>
      <c r="F40" s="12"/>
      <c r="G40" s="61" t="s">
        <v>872</v>
      </c>
    </row>
    <row r="41" spans="1:7" ht="38.25">
      <c r="A41" s="30" t="s">
        <v>170</v>
      </c>
      <c r="B41" s="57" t="s">
        <v>171</v>
      </c>
      <c r="C41" s="30" t="s">
        <v>172</v>
      </c>
      <c r="D41" s="62"/>
      <c r="E41" s="58" t="e">
        <f>ROUND(D41*100/D42,2)</f>
        <v>#DIV/0!</v>
      </c>
      <c r="F41" s="36"/>
      <c r="G41" s="58" t="e">
        <f>ROUND(F41*100/F42,2)</f>
        <v>#DIV/0!</v>
      </c>
    </row>
    <row r="42" spans="1:7" ht="38.25">
      <c r="A42" s="30"/>
      <c r="B42" s="57" t="s">
        <v>173</v>
      </c>
      <c r="C42" s="30" t="s">
        <v>395</v>
      </c>
      <c r="D42" s="62"/>
      <c r="E42" s="61" t="s">
        <v>872</v>
      </c>
      <c r="F42" s="12"/>
      <c r="G42" s="61" t="s">
        <v>872</v>
      </c>
    </row>
    <row r="43" spans="1:7" ht="25.5">
      <c r="A43" s="30" t="s">
        <v>174</v>
      </c>
      <c r="B43" s="57" t="s">
        <v>175</v>
      </c>
      <c r="C43" s="30" t="s">
        <v>176</v>
      </c>
      <c r="D43" s="62"/>
      <c r="E43" s="58" t="e">
        <f>ROUND(D43*100/D44,2)</f>
        <v>#DIV/0!</v>
      </c>
      <c r="F43" s="36"/>
      <c r="G43" s="58" t="e">
        <f>ROUND(F43*100/F44,2)</f>
        <v>#DIV/0!</v>
      </c>
    </row>
    <row r="44" spans="1:7" ht="38.25">
      <c r="A44" s="30"/>
      <c r="B44" s="57" t="s">
        <v>177</v>
      </c>
      <c r="C44" s="30" t="s">
        <v>395</v>
      </c>
      <c r="D44" s="62"/>
      <c r="E44" s="61" t="s">
        <v>872</v>
      </c>
      <c r="F44" s="12"/>
      <c r="G44" s="61" t="s">
        <v>872</v>
      </c>
    </row>
    <row r="45" spans="1:7" ht="38.25">
      <c r="A45" s="30" t="s">
        <v>178</v>
      </c>
      <c r="B45" s="57" t="s">
        <v>179</v>
      </c>
      <c r="C45" s="30" t="s">
        <v>180</v>
      </c>
      <c r="D45" s="58" t="e">
        <f>ROUND((D46/D73)*1000,2)</f>
        <v>#DIV/0!</v>
      </c>
      <c r="E45" s="58" t="e">
        <f>ROUND(D46*100/D47,2)</f>
        <v>#DIV/0!</v>
      </c>
      <c r="F45" s="58" t="e">
        <f>ROUND((F46/F73)*1000,2)</f>
        <v>#DIV/0!</v>
      </c>
      <c r="G45" s="58" t="e">
        <f>ROUND(F46*100/F47,2)</f>
        <v>#DIV/0!</v>
      </c>
    </row>
    <row r="46" spans="1:7" ht="25.5">
      <c r="A46" s="30"/>
      <c r="B46" s="57" t="s">
        <v>181</v>
      </c>
      <c r="C46" s="30" t="s">
        <v>395</v>
      </c>
      <c r="D46" s="12"/>
      <c r="E46" s="61" t="s">
        <v>872</v>
      </c>
      <c r="F46" s="12"/>
      <c r="G46" s="61" t="s">
        <v>872</v>
      </c>
    </row>
    <row r="47" spans="1:7" ht="25.5">
      <c r="A47" s="30"/>
      <c r="B47" s="57" t="s">
        <v>899</v>
      </c>
      <c r="C47" s="30" t="s">
        <v>395</v>
      </c>
      <c r="D47" s="62"/>
      <c r="E47" s="61" t="s">
        <v>872</v>
      </c>
      <c r="F47" s="12"/>
      <c r="G47" s="61" t="s">
        <v>872</v>
      </c>
    </row>
    <row r="48" spans="1:7" ht="38.25">
      <c r="A48" s="63" t="s">
        <v>900</v>
      </c>
      <c r="B48" s="57" t="s">
        <v>901</v>
      </c>
      <c r="C48" s="30" t="s">
        <v>902</v>
      </c>
      <c r="D48" s="58" t="e">
        <f>ROUND((D49/D73)*1000,2)</f>
        <v>#DIV/0!</v>
      </c>
      <c r="E48" s="58" t="e">
        <f>ROUND(D49*100/D47,2)</f>
        <v>#DIV/0!</v>
      </c>
      <c r="F48" s="58" t="e">
        <f>ROUND((F49/F73)*1000,2)</f>
        <v>#DIV/0!</v>
      </c>
      <c r="G48" s="58" t="e">
        <f>ROUND(F49*100/F47,2)</f>
        <v>#DIV/0!</v>
      </c>
    </row>
    <row r="49" spans="1:7" ht="25.5">
      <c r="A49" s="30"/>
      <c r="B49" s="57" t="s">
        <v>903</v>
      </c>
      <c r="C49" s="30" t="s">
        <v>395</v>
      </c>
      <c r="D49" s="12"/>
      <c r="E49" s="61" t="s">
        <v>872</v>
      </c>
      <c r="F49" s="12"/>
      <c r="G49" s="61" t="s">
        <v>872</v>
      </c>
    </row>
    <row r="50" spans="1:7" ht="38.25">
      <c r="A50" s="63" t="s">
        <v>904</v>
      </c>
      <c r="B50" s="57" t="s">
        <v>905</v>
      </c>
      <c r="C50" s="30" t="s">
        <v>902</v>
      </c>
      <c r="D50" s="58" t="e">
        <f>ROUND((D51/D73)*1000,2)</f>
        <v>#DIV/0!</v>
      </c>
      <c r="E50" s="58" t="e">
        <f>ROUND(D51*100/D52,2)</f>
        <v>#DIV/0!</v>
      </c>
      <c r="F50" s="58" t="e">
        <f>ROUND((F51/F73)*1000,2)</f>
        <v>#DIV/0!</v>
      </c>
      <c r="G50" s="58" t="e">
        <f>ROUND(F51*100/F52,2)</f>
        <v>#DIV/0!</v>
      </c>
    </row>
    <row r="51" spans="1:7" ht="25.5">
      <c r="A51" s="30"/>
      <c r="B51" s="57" t="s">
        <v>906</v>
      </c>
      <c r="C51" s="30" t="s">
        <v>395</v>
      </c>
      <c r="D51" s="12"/>
      <c r="E51" s="61" t="s">
        <v>872</v>
      </c>
      <c r="F51" s="12"/>
      <c r="G51" s="61" t="s">
        <v>872</v>
      </c>
    </row>
    <row r="52" spans="1:7" ht="25.5">
      <c r="A52" s="30"/>
      <c r="B52" s="57" t="s">
        <v>907</v>
      </c>
      <c r="C52" s="30" t="s">
        <v>395</v>
      </c>
      <c r="D52" s="62"/>
      <c r="E52" s="61" t="s">
        <v>872</v>
      </c>
      <c r="F52" s="12"/>
      <c r="G52" s="61" t="s">
        <v>872</v>
      </c>
    </row>
    <row r="53" spans="1:7" ht="38.25">
      <c r="A53" s="63" t="s">
        <v>908</v>
      </c>
      <c r="B53" s="57" t="s">
        <v>909</v>
      </c>
      <c r="C53" s="30" t="s">
        <v>910</v>
      </c>
      <c r="D53" s="58" t="e">
        <f>ROUND((D54/D73)*1000,2)</f>
        <v>#DIV/0!</v>
      </c>
      <c r="E53" s="58" t="e">
        <f>ROUND(D54*100/D55,2)</f>
        <v>#DIV/0!</v>
      </c>
      <c r="F53" s="58" t="e">
        <f>ROUND((F54/F73)*1000,2)</f>
        <v>#DIV/0!</v>
      </c>
      <c r="G53" s="58" t="e">
        <f>ROUND(F54*100/F55,2)</f>
        <v>#DIV/0!</v>
      </c>
    </row>
    <row r="54" spans="1:7" ht="25.5">
      <c r="A54" s="30"/>
      <c r="B54" s="57" t="s">
        <v>911</v>
      </c>
      <c r="C54" s="30" t="s">
        <v>494</v>
      </c>
      <c r="D54" s="12"/>
      <c r="E54" s="61" t="s">
        <v>872</v>
      </c>
      <c r="F54" s="12"/>
      <c r="G54" s="61" t="s">
        <v>872</v>
      </c>
    </row>
    <row r="55" spans="1:7" ht="25.5">
      <c r="A55" s="30"/>
      <c r="B55" s="57" t="s">
        <v>912</v>
      </c>
      <c r="C55" s="30" t="s">
        <v>395</v>
      </c>
      <c r="D55" s="62"/>
      <c r="E55" s="61" t="s">
        <v>872</v>
      </c>
      <c r="F55" s="12"/>
      <c r="G55" s="61" t="s">
        <v>872</v>
      </c>
    </row>
    <row r="56" spans="1:7" ht="38.25">
      <c r="A56" s="63" t="s">
        <v>913</v>
      </c>
      <c r="B56" s="67" t="s">
        <v>914</v>
      </c>
      <c r="C56" s="30" t="s">
        <v>915</v>
      </c>
      <c r="D56" s="58">
        <f>D57</f>
        <v>0</v>
      </c>
      <c r="E56" s="58" t="e">
        <f>ROUND(D57*100/D58,2)</f>
        <v>#DIV/0!</v>
      </c>
      <c r="F56" s="58">
        <f>F57</f>
        <v>0</v>
      </c>
      <c r="G56" s="58" t="e">
        <f>ROUND(F57*100/F58,2)</f>
        <v>#DIV/0!</v>
      </c>
    </row>
    <row r="57" spans="1:7" ht="38.25">
      <c r="A57" s="63"/>
      <c r="B57" s="67" t="s">
        <v>916</v>
      </c>
      <c r="C57" s="30" t="s">
        <v>395</v>
      </c>
      <c r="D57" s="12"/>
      <c r="E57" s="61" t="s">
        <v>872</v>
      </c>
      <c r="F57" s="12"/>
      <c r="G57" s="61" t="s">
        <v>872</v>
      </c>
    </row>
    <row r="58" spans="1:7" ht="25.5">
      <c r="A58" s="30"/>
      <c r="B58" s="57" t="s">
        <v>917</v>
      </c>
      <c r="C58" s="30" t="s">
        <v>395</v>
      </c>
      <c r="D58" s="62"/>
      <c r="E58" s="61" t="s">
        <v>872</v>
      </c>
      <c r="F58" s="12"/>
      <c r="G58" s="61" t="s">
        <v>872</v>
      </c>
    </row>
    <row r="59" spans="1:7" ht="38.25">
      <c r="A59" s="63" t="s">
        <v>918</v>
      </c>
      <c r="B59" s="67" t="s">
        <v>919</v>
      </c>
      <c r="C59" s="30" t="s">
        <v>920</v>
      </c>
      <c r="D59" s="58">
        <f>D60</f>
        <v>0</v>
      </c>
      <c r="E59" s="58" t="e">
        <f>ROUND(D60*100/D61,2)</f>
        <v>#DIV/0!</v>
      </c>
      <c r="F59" s="58">
        <f>F60</f>
        <v>0</v>
      </c>
      <c r="G59" s="58" t="e">
        <f>ROUND(F60*100/F61,2)</f>
        <v>#DIV/0!</v>
      </c>
    </row>
    <row r="60" spans="1:7" ht="38.25">
      <c r="A60" s="63"/>
      <c r="B60" s="67" t="s">
        <v>921</v>
      </c>
      <c r="C60" s="30" t="s">
        <v>395</v>
      </c>
      <c r="D60" s="12"/>
      <c r="E60" s="61" t="s">
        <v>872</v>
      </c>
      <c r="F60" s="12"/>
      <c r="G60" s="61" t="s">
        <v>872</v>
      </c>
    </row>
    <row r="61" spans="1:7" ht="25.5">
      <c r="A61" s="30"/>
      <c r="B61" s="57" t="s">
        <v>922</v>
      </c>
      <c r="C61" s="30" t="s">
        <v>395</v>
      </c>
      <c r="D61" s="62"/>
      <c r="E61" s="61" t="s">
        <v>872</v>
      </c>
      <c r="F61" s="12"/>
      <c r="G61" s="61" t="s">
        <v>872</v>
      </c>
    </row>
    <row r="62" spans="1:7" ht="38.25">
      <c r="A62" s="30" t="s">
        <v>923</v>
      </c>
      <c r="B62" s="67" t="s">
        <v>924</v>
      </c>
      <c r="C62" s="30" t="s">
        <v>925</v>
      </c>
      <c r="D62" s="58">
        <f>D63</f>
        <v>0</v>
      </c>
      <c r="E62" s="58" t="e">
        <f>ROUND(D63*100/D64,2)</f>
        <v>#DIV/0!</v>
      </c>
      <c r="F62" s="58">
        <f>F63</f>
        <v>0</v>
      </c>
      <c r="G62" s="58" t="e">
        <f>ROUND(F63*100/F64,2)</f>
        <v>#DIV/0!</v>
      </c>
    </row>
    <row r="63" spans="1:7" ht="38.25">
      <c r="A63" s="30"/>
      <c r="B63" s="67" t="s">
        <v>926</v>
      </c>
      <c r="C63" s="30" t="s">
        <v>395</v>
      </c>
      <c r="D63" s="12"/>
      <c r="E63" s="61" t="s">
        <v>872</v>
      </c>
      <c r="F63" s="12"/>
      <c r="G63" s="61" t="s">
        <v>872</v>
      </c>
    </row>
    <row r="64" spans="1:7" ht="25.5">
      <c r="A64" s="30"/>
      <c r="B64" s="57" t="s">
        <v>927</v>
      </c>
      <c r="C64" s="30" t="s">
        <v>395</v>
      </c>
      <c r="D64" s="62"/>
      <c r="E64" s="61" t="s">
        <v>872</v>
      </c>
      <c r="F64" s="12"/>
      <c r="G64" s="61" t="s">
        <v>872</v>
      </c>
    </row>
    <row r="65" spans="1:7" ht="25.5">
      <c r="A65" s="30" t="s">
        <v>928</v>
      </c>
      <c r="B65" s="57" t="s">
        <v>929</v>
      </c>
      <c r="C65" s="30" t="s">
        <v>930</v>
      </c>
      <c r="D65" s="58" t="e">
        <f>ROUND((D66/D67)*10000,2)</f>
        <v>#DIV/0!</v>
      </c>
      <c r="E65" s="58" t="e">
        <f>ROUND(D66*100/D68,2)</f>
        <v>#DIV/0!</v>
      </c>
      <c r="F65" s="58" t="e">
        <f>ROUND((F66/F67)*10000,2)</f>
        <v>#DIV/0!</v>
      </c>
      <c r="G65" s="58" t="e">
        <f>ROUND(F66*100/F68,2)</f>
        <v>#DIV/0!</v>
      </c>
    </row>
    <row r="66" spans="1:7" ht="25.5">
      <c r="A66" s="30"/>
      <c r="B66" s="57" t="s">
        <v>931</v>
      </c>
      <c r="C66" s="30" t="s">
        <v>395</v>
      </c>
      <c r="D66" s="12"/>
      <c r="E66" s="61" t="s">
        <v>872</v>
      </c>
      <c r="F66" s="12"/>
      <c r="G66" s="61" t="s">
        <v>872</v>
      </c>
    </row>
    <row r="67" spans="1:7" ht="25.5">
      <c r="A67" s="30"/>
      <c r="B67" s="68" t="s">
        <v>932</v>
      </c>
      <c r="C67" s="60" t="s">
        <v>395</v>
      </c>
      <c r="D67" s="69">
        <f>D74</f>
        <v>0</v>
      </c>
      <c r="E67" s="64" t="s">
        <v>872</v>
      </c>
      <c r="F67" s="69">
        <f>F74</f>
        <v>0</v>
      </c>
      <c r="G67" s="64" t="s">
        <v>872</v>
      </c>
    </row>
    <row r="68" spans="1:7" ht="12.75">
      <c r="A68" s="30"/>
      <c r="B68" s="57" t="s">
        <v>933</v>
      </c>
      <c r="C68" s="30" t="s">
        <v>395</v>
      </c>
      <c r="D68" s="62"/>
      <c r="E68" s="64" t="s">
        <v>872</v>
      </c>
      <c r="F68" s="36"/>
      <c r="G68" s="64" t="s">
        <v>872</v>
      </c>
    </row>
    <row r="69" spans="1:7" ht="12.75">
      <c r="A69" s="63" t="s">
        <v>934</v>
      </c>
      <c r="B69" s="65" t="s">
        <v>935</v>
      </c>
      <c r="C69" s="30" t="s">
        <v>67</v>
      </c>
      <c r="D69" s="62"/>
      <c r="E69" s="64" t="s">
        <v>872</v>
      </c>
      <c r="F69" s="36"/>
      <c r="G69" s="64" t="s">
        <v>872</v>
      </c>
    </row>
    <row r="70" spans="1:7" ht="25.5">
      <c r="A70" s="63" t="s">
        <v>936</v>
      </c>
      <c r="B70" s="57" t="s">
        <v>937</v>
      </c>
      <c r="C70" s="30" t="s">
        <v>67</v>
      </c>
      <c r="D70" s="62"/>
      <c r="E70" s="64" t="s">
        <v>872</v>
      </c>
      <c r="F70" s="36"/>
      <c r="G70" s="64" t="s">
        <v>872</v>
      </c>
    </row>
    <row r="72" ht="12.75">
      <c r="B72" s="78" t="s">
        <v>652</v>
      </c>
    </row>
    <row r="73" spans="1:7" ht="12.75">
      <c r="A73" s="70"/>
      <c r="B73" s="59" t="s">
        <v>653</v>
      </c>
      <c r="C73" s="71" t="s">
        <v>395</v>
      </c>
      <c r="D73" s="69"/>
      <c r="E73" s="64" t="s">
        <v>872</v>
      </c>
      <c r="F73" s="69"/>
      <c r="G73" s="64" t="s">
        <v>872</v>
      </c>
    </row>
    <row r="74" spans="1:7" ht="25.5">
      <c r="A74" s="70"/>
      <c r="B74" s="59" t="s">
        <v>594</v>
      </c>
      <c r="C74" s="72" t="s">
        <v>395</v>
      </c>
      <c r="D74" s="69"/>
      <c r="E74" s="64" t="s">
        <v>872</v>
      </c>
      <c r="F74" s="69"/>
      <c r="G74" s="64" t="s">
        <v>872</v>
      </c>
    </row>
    <row r="75" spans="1:7" ht="25.5">
      <c r="A75" s="80" t="s">
        <v>343</v>
      </c>
      <c r="B75" s="73" t="s">
        <v>654</v>
      </c>
      <c r="C75" s="71" t="s">
        <v>1067</v>
      </c>
      <c r="D75" s="69"/>
      <c r="E75" s="64" t="s">
        <v>872</v>
      </c>
      <c r="F75" s="69"/>
      <c r="G75" s="64" t="s">
        <v>872</v>
      </c>
    </row>
  </sheetData>
  <mergeCells count="9">
    <mergeCell ref="A8:G8"/>
    <mergeCell ref="A1:G1"/>
    <mergeCell ref="C2:G2"/>
    <mergeCell ref="A3:A6"/>
    <mergeCell ref="B3:B6"/>
    <mergeCell ref="C3:C6"/>
    <mergeCell ref="D3:G4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60"/>
  <sheetViews>
    <sheetView workbookViewId="0" topLeftCell="A1">
      <selection activeCell="A4" sqref="A4:G4"/>
    </sheetView>
  </sheetViews>
  <sheetFormatPr defaultColWidth="9.140625" defaultRowHeight="12.75"/>
  <cols>
    <col min="1" max="1" width="9.140625" style="78" customWidth="1"/>
    <col min="2" max="2" width="63.8515625" style="78" customWidth="1"/>
    <col min="3" max="3" width="54.28125" style="78" customWidth="1"/>
    <col min="4" max="16384" width="9.140625" style="78" customWidth="1"/>
  </cols>
  <sheetData>
    <row r="4" spans="1:7" ht="12.75">
      <c r="A4" s="212" t="s">
        <v>866</v>
      </c>
      <c r="B4" s="222"/>
      <c r="C4" s="222"/>
      <c r="D4" s="222"/>
      <c r="E4" s="222"/>
      <c r="F4" s="222"/>
      <c r="G4" s="222"/>
    </row>
    <row r="5" spans="1:7" ht="12.75">
      <c r="A5" s="177"/>
      <c r="B5" s="176" t="s">
        <v>330</v>
      </c>
      <c r="C5" s="219"/>
      <c r="D5" s="219"/>
      <c r="E5" s="219"/>
      <c r="F5" s="219"/>
      <c r="G5" s="219"/>
    </row>
    <row r="6" spans="1:7" ht="12.75">
      <c r="A6" s="215" t="s">
        <v>331</v>
      </c>
      <c r="B6" s="215" t="s">
        <v>332</v>
      </c>
      <c r="C6" s="215" t="s">
        <v>333</v>
      </c>
      <c r="D6" s="215" t="s">
        <v>334</v>
      </c>
      <c r="E6" s="215"/>
      <c r="F6" s="215"/>
      <c r="G6" s="215"/>
    </row>
    <row r="7" spans="1:7" ht="12.75">
      <c r="A7" s="215"/>
      <c r="B7" s="215"/>
      <c r="C7" s="215"/>
      <c r="D7" s="215"/>
      <c r="E7" s="215"/>
      <c r="F7" s="215"/>
      <c r="G7" s="215"/>
    </row>
    <row r="8" spans="1:7" ht="12.75">
      <c r="A8" s="215"/>
      <c r="B8" s="215"/>
      <c r="C8" s="215"/>
      <c r="D8" s="215" t="s">
        <v>335</v>
      </c>
      <c r="E8" s="215"/>
      <c r="F8" s="215" t="s">
        <v>336</v>
      </c>
      <c r="G8" s="215"/>
    </row>
    <row r="9" spans="1:7" ht="38.25">
      <c r="A9" s="215"/>
      <c r="B9" s="215"/>
      <c r="C9" s="215"/>
      <c r="D9" s="108" t="s">
        <v>337</v>
      </c>
      <c r="E9" s="108" t="s">
        <v>338</v>
      </c>
      <c r="F9" s="108" t="s">
        <v>337</v>
      </c>
      <c r="G9" s="108" t="s">
        <v>338</v>
      </c>
    </row>
    <row r="10" spans="1:7" ht="12.75">
      <c r="A10" s="108">
        <v>1</v>
      </c>
      <c r="B10" s="108">
        <v>2</v>
      </c>
      <c r="C10" s="108">
        <v>3</v>
      </c>
      <c r="D10" s="179">
        <v>4</v>
      </c>
      <c r="E10" s="108">
        <v>5</v>
      </c>
      <c r="F10" s="108">
        <v>6</v>
      </c>
      <c r="G10" s="108">
        <v>7</v>
      </c>
    </row>
    <row r="11" spans="1:7" ht="12.75">
      <c r="A11" s="220" t="s">
        <v>938</v>
      </c>
      <c r="B11" s="220"/>
      <c r="C11" s="220"/>
      <c r="D11" s="220"/>
      <c r="E11" s="220"/>
      <c r="F11" s="220"/>
      <c r="G11" s="221"/>
    </row>
    <row r="12" spans="1:7" ht="25.5">
      <c r="A12" s="74" t="s">
        <v>939</v>
      </c>
      <c r="B12" s="75" t="s">
        <v>940</v>
      </c>
      <c r="C12" s="74" t="s">
        <v>342</v>
      </c>
      <c r="D12" s="76" t="e">
        <f>ROUND((D17/D59)*10000,2)</f>
        <v>#DIV/0!</v>
      </c>
      <c r="E12" s="76" t="e">
        <f>ROUND(D17*100/D60,2)</f>
        <v>#DIV/0!</v>
      </c>
      <c r="F12" s="76" t="e">
        <f>ROUND((F17/F59)*10000,2)</f>
        <v>#DIV/0!</v>
      </c>
      <c r="G12" s="76" t="e">
        <f>ROUND(F17*100/F60,2)</f>
        <v>#DIV/0!</v>
      </c>
    </row>
    <row r="13" spans="1:7" ht="25.5">
      <c r="A13" s="74" t="s">
        <v>941</v>
      </c>
      <c r="B13" s="75" t="s">
        <v>942</v>
      </c>
      <c r="C13" s="74" t="s">
        <v>182</v>
      </c>
      <c r="D13" s="76" t="e">
        <f>ROUND((D14/D59)*10000,2)</f>
        <v>#DIV/0!</v>
      </c>
      <c r="E13" s="76" t="e">
        <f>ROUND(D14*100/D17,2)</f>
        <v>#DIV/0!</v>
      </c>
      <c r="F13" s="76" t="e">
        <f>ROUND((F14/F59)*10000,2)</f>
        <v>#DIV/0!</v>
      </c>
      <c r="G13" s="76" t="e">
        <f>ROUND(F14*100/F17,2)</f>
        <v>#DIV/0!</v>
      </c>
    </row>
    <row r="14" spans="1:7" ht="38.25">
      <c r="A14" s="37" t="s">
        <v>343</v>
      </c>
      <c r="B14" s="11" t="s">
        <v>183</v>
      </c>
      <c r="C14" s="15" t="s">
        <v>1067</v>
      </c>
      <c r="D14" s="12"/>
      <c r="E14" s="77" t="s">
        <v>872</v>
      </c>
      <c r="F14" s="12"/>
      <c r="G14" s="77" t="s">
        <v>872</v>
      </c>
    </row>
    <row r="15" spans="1:7" ht="38.25">
      <c r="A15" s="74" t="s">
        <v>184</v>
      </c>
      <c r="B15" s="75" t="s">
        <v>185</v>
      </c>
      <c r="C15" s="74" t="s">
        <v>182</v>
      </c>
      <c r="D15" s="76" t="e">
        <f>ROUND((D16/D59)*10000,2)</f>
        <v>#DIV/0!</v>
      </c>
      <c r="E15" s="76" t="e">
        <f>ROUND(D16*100/D17,2)</f>
        <v>#DIV/0!</v>
      </c>
      <c r="F15" s="76" t="e">
        <f>ROUND((F16/F59)*10000,2)</f>
        <v>#DIV/0!</v>
      </c>
      <c r="G15" s="76" t="e">
        <f>ROUND(F16*100/F17,2)</f>
        <v>#DIV/0!</v>
      </c>
    </row>
    <row r="16" spans="1:7" ht="38.25">
      <c r="A16" s="37" t="s">
        <v>343</v>
      </c>
      <c r="B16" s="11" t="s">
        <v>186</v>
      </c>
      <c r="C16" s="15" t="s">
        <v>1067</v>
      </c>
      <c r="D16" s="12"/>
      <c r="E16" s="77" t="s">
        <v>872</v>
      </c>
      <c r="F16" s="12"/>
      <c r="G16" s="77" t="s">
        <v>872</v>
      </c>
    </row>
    <row r="17" spans="1:7" ht="25.5">
      <c r="A17" s="79" t="s">
        <v>343</v>
      </c>
      <c r="B17" s="59" t="s">
        <v>187</v>
      </c>
      <c r="C17" s="80" t="s">
        <v>1067</v>
      </c>
      <c r="D17" s="81"/>
      <c r="E17" s="77" t="s">
        <v>872</v>
      </c>
      <c r="F17" s="81"/>
      <c r="G17" s="77" t="s">
        <v>872</v>
      </c>
    </row>
    <row r="18" spans="1:7" ht="38.25">
      <c r="A18" s="74" t="s">
        <v>188</v>
      </c>
      <c r="B18" s="82" t="s">
        <v>189</v>
      </c>
      <c r="C18" s="74" t="s">
        <v>190</v>
      </c>
      <c r="D18" s="76" t="e">
        <f>ROUND((D19/D59)*10000,2)</f>
        <v>#DIV/0!</v>
      </c>
      <c r="E18" s="76" t="e">
        <f>ROUND(D19*100/D20,2)</f>
        <v>#DIV/0!</v>
      </c>
      <c r="F18" s="76" t="e">
        <f>ROUND((F19/F59)*10000,2)</f>
        <v>#DIV/0!</v>
      </c>
      <c r="G18" s="76" t="e">
        <f>ROUND(F19*100/F20,2)</f>
        <v>#DIV/0!</v>
      </c>
    </row>
    <row r="19" spans="1:7" ht="25.5">
      <c r="A19" s="37"/>
      <c r="B19" s="11" t="s">
        <v>191</v>
      </c>
      <c r="C19" s="15" t="s">
        <v>1067</v>
      </c>
      <c r="D19" s="12"/>
      <c r="E19" s="77" t="s">
        <v>872</v>
      </c>
      <c r="F19" s="12"/>
      <c r="G19" s="77" t="s">
        <v>872</v>
      </c>
    </row>
    <row r="20" spans="1:7" ht="25.5">
      <c r="A20" s="37"/>
      <c r="B20" s="11" t="s">
        <v>1080</v>
      </c>
      <c r="C20" s="15" t="s">
        <v>1067</v>
      </c>
      <c r="D20" s="12"/>
      <c r="E20" s="77" t="s">
        <v>872</v>
      </c>
      <c r="F20" s="12"/>
      <c r="G20" s="77" t="s">
        <v>872</v>
      </c>
    </row>
    <row r="21" spans="1:7" ht="51">
      <c r="A21" s="74" t="s">
        <v>192</v>
      </c>
      <c r="B21" s="75" t="s">
        <v>193</v>
      </c>
      <c r="C21" s="74" t="s">
        <v>194</v>
      </c>
      <c r="D21" s="83"/>
      <c r="E21" s="76" t="e">
        <f>ROUND(D21*100/D22,2)</f>
        <v>#DIV/0!</v>
      </c>
      <c r="F21" s="83"/>
      <c r="G21" s="76" t="e">
        <f>ROUND(F21*100/F22,2)</f>
        <v>#DIV/0!</v>
      </c>
    </row>
    <row r="22" spans="1:7" ht="25.5">
      <c r="A22" s="37"/>
      <c r="B22" s="11" t="s">
        <v>195</v>
      </c>
      <c r="C22" s="15" t="s">
        <v>1067</v>
      </c>
      <c r="D22" s="12"/>
      <c r="E22" s="77" t="s">
        <v>872</v>
      </c>
      <c r="F22" s="12"/>
      <c r="G22" s="77" t="s">
        <v>872</v>
      </c>
    </row>
    <row r="23" spans="1:7" ht="38.25">
      <c r="A23" s="74" t="s">
        <v>196</v>
      </c>
      <c r="B23" s="75" t="s">
        <v>197</v>
      </c>
      <c r="C23" s="74" t="s">
        <v>198</v>
      </c>
      <c r="D23" s="76" t="e">
        <f>ROUND((D24/D59)*100,2)</f>
        <v>#DIV/0!</v>
      </c>
      <c r="E23" s="77" t="s">
        <v>872</v>
      </c>
      <c r="F23" s="76" t="e">
        <f>ROUND((F24/F59)*100,2)</f>
        <v>#DIV/0!</v>
      </c>
      <c r="G23" s="77" t="s">
        <v>872</v>
      </c>
    </row>
    <row r="24" spans="1:7" ht="38.25">
      <c r="A24" s="37" t="s">
        <v>343</v>
      </c>
      <c r="B24" s="11" t="s">
        <v>199</v>
      </c>
      <c r="C24" s="15" t="s">
        <v>579</v>
      </c>
      <c r="D24" s="12"/>
      <c r="E24" s="77" t="s">
        <v>872</v>
      </c>
      <c r="F24" s="83"/>
      <c r="G24" s="77" t="s">
        <v>872</v>
      </c>
    </row>
    <row r="25" spans="1:7" ht="25.5">
      <c r="A25" s="74" t="s">
        <v>200</v>
      </c>
      <c r="B25" s="75" t="s">
        <v>201</v>
      </c>
      <c r="C25" s="74" t="s">
        <v>202</v>
      </c>
      <c r="D25" s="83"/>
      <c r="E25" s="76" t="e">
        <f>ROUND(D25*100/D26,2)</f>
        <v>#DIV/0!</v>
      </c>
      <c r="F25" s="83"/>
      <c r="G25" s="76" t="e">
        <f>ROUND(F25*100/F26,2)</f>
        <v>#DIV/0!</v>
      </c>
    </row>
    <row r="26" spans="1:7" ht="25.5">
      <c r="A26" s="37"/>
      <c r="B26" s="11" t="s">
        <v>203</v>
      </c>
      <c r="C26" s="15" t="s">
        <v>395</v>
      </c>
      <c r="D26" s="12"/>
      <c r="E26" s="77" t="s">
        <v>872</v>
      </c>
      <c r="F26" s="12"/>
      <c r="G26" s="77" t="s">
        <v>872</v>
      </c>
    </row>
    <row r="27" spans="1:7" ht="38.25">
      <c r="A27" s="74" t="s">
        <v>204</v>
      </c>
      <c r="B27" s="75" t="s">
        <v>205</v>
      </c>
      <c r="C27" s="74" t="s">
        <v>407</v>
      </c>
      <c r="D27" s="83"/>
      <c r="E27" s="77" t="s">
        <v>872</v>
      </c>
      <c r="F27" s="83"/>
      <c r="G27" s="77" t="s">
        <v>872</v>
      </c>
    </row>
    <row r="28" spans="1:7" ht="38.25">
      <c r="A28" s="37"/>
      <c r="B28" s="11" t="s">
        <v>206</v>
      </c>
      <c r="C28" s="15" t="s">
        <v>409</v>
      </c>
      <c r="D28" s="84"/>
      <c r="E28" s="77" t="s">
        <v>872</v>
      </c>
      <c r="F28" s="83"/>
      <c r="G28" s="77" t="s">
        <v>872</v>
      </c>
    </row>
    <row r="29" spans="1:7" ht="38.25">
      <c r="A29" s="37"/>
      <c r="B29" s="11" t="s">
        <v>207</v>
      </c>
      <c r="C29" s="15" t="s">
        <v>1067</v>
      </c>
      <c r="D29" s="12"/>
      <c r="E29" s="77" t="s">
        <v>872</v>
      </c>
      <c r="F29" s="83"/>
      <c r="G29" s="77" t="s">
        <v>872</v>
      </c>
    </row>
    <row r="30" spans="1:7" ht="38.25">
      <c r="A30" s="74" t="s">
        <v>208</v>
      </c>
      <c r="B30" s="75" t="s">
        <v>209</v>
      </c>
      <c r="C30" s="74" t="s">
        <v>210</v>
      </c>
      <c r="D30" s="83"/>
      <c r="E30" s="76" t="e">
        <f>ROUND(D30*100/D31,2)</f>
        <v>#DIV/0!</v>
      </c>
      <c r="F30" s="83"/>
      <c r="G30" s="76" t="e">
        <f>ROUND(F30*100/F31,2)</f>
        <v>#DIV/0!</v>
      </c>
    </row>
    <row r="31" spans="1:7" ht="25.5">
      <c r="A31" s="37"/>
      <c r="B31" s="11" t="s">
        <v>211</v>
      </c>
      <c r="C31" s="15" t="s">
        <v>395</v>
      </c>
      <c r="D31" s="12"/>
      <c r="E31" s="77" t="s">
        <v>872</v>
      </c>
      <c r="F31" s="12"/>
      <c r="G31" s="77" t="s">
        <v>872</v>
      </c>
    </row>
    <row r="32" spans="1:7" ht="25.5">
      <c r="A32" s="74" t="s">
        <v>212</v>
      </c>
      <c r="B32" s="75" t="s">
        <v>213</v>
      </c>
      <c r="C32" s="74" t="s">
        <v>511</v>
      </c>
      <c r="D32" s="76" t="e">
        <f>ROUND((D33/D59)*10000,2)</f>
        <v>#DIV/0!</v>
      </c>
      <c r="E32" s="76" t="e">
        <f>ROUND(D33*100/D34,2)</f>
        <v>#DIV/0!</v>
      </c>
      <c r="F32" s="76" t="e">
        <f>ROUND((F33/F59)*10000,2)</f>
        <v>#DIV/0!</v>
      </c>
      <c r="G32" s="76" t="e">
        <f>ROUND(F33*100/F34,2)</f>
        <v>#DIV/0!</v>
      </c>
    </row>
    <row r="33" spans="1:7" ht="25.5">
      <c r="A33" s="37"/>
      <c r="B33" s="11" t="s">
        <v>214</v>
      </c>
      <c r="C33" s="85"/>
      <c r="D33" s="86"/>
      <c r="E33" s="77" t="s">
        <v>872</v>
      </c>
      <c r="F33" s="86"/>
      <c r="G33" s="77" t="s">
        <v>872</v>
      </c>
    </row>
    <row r="34" spans="1:7" ht="12.75">
      <c r="A34" s="37"/>
      <c r="B34" s="11" t="s">
        <v>215</v>
      </c>
      <c r="C34" s="85"/>
      <c r="D34" s="86"/>
      <c r="E34" s="77" t="s">
        <v>872</v>
      </c>
      <c r="F34" s="86"/>
      <c r="G34" s="77" t="s">
        <v>872</v>
      </c>
    </row>
    <row r="35" spans="1:7" ht="51">
      <c r="A35" s="74" t="s">
        <v>216</v>
      </c>
      <c r="B35" s="75" t="s">
        <v>217</v>
      </c>
      <c r="C35" s="74" t="s">
        <v>218</v>
      </c>
      <c r="D35" s="83"/>
      <c r="E35" s="76" t="e">
        <f>ROUND(D35*100/D36,2)</f>
        <v>#DIV/0!</v>
      </c>
      <c r="F35" s="83"/>
      <c r="G35" s="76" t="e">
        <f>ROUND(F35*100/F36,2)</f>
        <v>#DIV/0!</v>
      </c>
    </row>
    <row r="36" spans="1:7" ht="25.5">
      <c r="A36" s="37"/>
      <c r="B36" s="11" t="s">
        <v>949</v>
      </c>
      <c r="C36" s="15" t="s">
        <v>494</v>
      </c>
      <c r="D36" s="12"/>
      <c r="E36" s="77" t="s">
        <v>872</v>
      </c>
      <c r="F36" s="12"/>
      <c r="G36" s="77" t="s">
        <v>872</v>
      </c>
    </row>
    <row r="37" spans="1:7" ht="25.5">
      <c r="A37" s="74" t="s">
        <v>950</v>
      </c>
      <c r="B37" s="75" t="s">
        <v>951</v>
      </c>
      <c r="C37" s="74" t="s">
        <v>952</v>
      </c>
      <c r="D37" s="76" t="e">
        <f>ROUND((D38/D40)*1000,2)</f>
        <v>#DIV/0!</v>
      </c>
      <c r="E37" s="76" t="e">
        <f>ROUND(D38*100/D39,2)</f>
        <v>#DIV/0!</v>
      </c>
      <c r="F37" s="76" t="e">
        <f>ROUND((F38/F40)*1000,2)</f>
        <v>#DIV/0!</v>
      </c>
      <c r="G37" s="76" t="e">
        <f>ROUND(F38*100/F39,2)</f>
        <v>#DIV/0!</v>
      </c>
    </row>
    <row r="38" spans="1:7" ht="38.25">
      <c r="A38" s="37" t="s">
        <v>343</v>
      </c>
      <c r="B38" s="11" t="s">
        <v>953</v>
      </c>
      <c r="C38" s="15" t="s">
        <v>494</v>
      </c>
      <c r="D38" s="12"/>
      <c r="E38" s="77" t="s">
        <v>872</v>
      </c>
      <c r="F38" s="12"/>
      <c r="G38" s="77" t="s">
        <v>872</v>
      </c>
    </row>
    <row r="39" spans="1:7" ht="25.5">
      <c r="A39" s="37"/>
      <c r="B39" s="11" t="s">
        <v>954</v>
      </c>
      <c r="C39" s="85" t="s">
        <v>494</v>
      </c>
      <c r="D39" s="86"/>
      <c r="E39" s="77" t="s">
        <v>872</v>
      </c>
      <c r="F39" s="86"/>
      <c r="G39" s="77" t="s">
        <v>872</v>
      </c>
    </row>
    <row r="40" spans="1:7" ht="12.75">
      <c r="A40" s="37"/>
      <c r="B40" s="11" t="s">
        <v>955</v>
      </c>
      <c r="C40" s="85" t="s">
        <v>494</v>
      </c>
      <c r="D40" s="86"/>
      <c r="E40" s="77" t="s">
        <v>872</v>
      </c>
      <c r="F40" s="86"/>
      <c r="G40" s="77" t="s">
        <v>872</v>
      </c>
    </row>
    <row r="41" spans="1:7" ht="38.25">
      <c r="A41" s="74" t="s">
        <v>956</v>
      </c>
      <c r="B41" s="87" t="s">
        <v>957</v>
      </c>
      <c r="C41" s="88" t="s">
        <v>958</v>
      </c>
      <c r="D41" s="76" t="e">
        <f>ROUND((D42/D59)*100,2)</f>
        <v>#DIV/0!</v>
      </c>
      <c r="E41" s="76" t="e">
        <f>ROUND(D42*100/D43,2)</f>
        <v>#DIV/0!</v>
      </c>
      <c r="F41" s="76" t="e">
        <f>ROUND((F42/F59)*100,2)</f>
        <v>#DIV/0!</v>
      </c>
      <c r="G41" s="76" t="e">
        <f>ROUND(F42*100/F43,2)</f>
        <v>#DIV/0!</v>
      </c>
    </row>
    <row r="42" spans="1:7" ht="25.5">
      <c r="A42" s="37"/>
      <c r="B42" s="11" t="s">
        <v>959</v>
      </c>
      <c r="C42" s="85" t="s">
        <v>494</v>
      </c>
      <c r="D42" s="86"/>
      <c r="E42" s="77" t="s">
        <v>872</v>
      </c>
      <c r="F42" s="86"/>
      <c r="G42" s="77" t="s">
        <v>872</v>
      </c>
    </row>
    <row r="43" spans="1:7" ht="25.5">
      <c r="A43" s="37"/>
      <c r="B43" s="11" t="s">
        <v>960</v>
      </c>
      <c r="C43" s="85" t="s">
        <v>395</v>
      </c>
      <c r="D43" s="86"/>
      <c r="E43" s="77" t="s">
        <v>872</v>
      </c>
      <c r="F43" s="86"/>
      <c r="G43" s="77" t="s">
        <v>872</v>
      </c>
    </row>
    <row r="44" spans="1:7" ht="25.5">
      <c r="A44" s="74" t="s">
        <v>961</v>
      </c>
      <c r="B44" s="75" t="s">
        <v>962</v>
      </c>
      <c r="C44" s="74" t="s">
        <v>963</v>
      </c>
      <c r="D44" s="83"/>
      <c r="E44" s="76" t="e">
        <f>ROUND(D44*100/D45,2)</f>
        <v>#DIV/0!</v>
      </c>
      <c r="F44" s="83"/>
      <c r="G44" s="76" t="e">
        <f>ROUND(F44*100/F45,2)</f>
        <v>#DIV/0!</v>
      </c>
    </row>
    <row r="45" spans="1:7" ht="12.75">
      <c r="A45" s="37"/>
      <c r="B45" s="11" t="s">
        <v>964</v>
      </c>
      <c r="C45" s="15" t="s">
        <v>395</v>
      </c>
      <c r="D45" s="12"/>
      <c r="E45" s="77" t="s">
        <v>872</v>
      </c>
      <c r="F45" s="12"/>
      <c r="G45" s="77" t="s">
        <v>872</v>
      </c>
    </row>
    <row r="46" spans="1:7" ht="25.5">
      <c r="A46" s="74" t="s">
        <v>965</v>
      </c>
      <c r="B46" s="75" t="s">
        <v>966</v>
      </c>
      <c r="C46" s="74" t="s">
        <v>967</v>
      </c>
      <c r="D46" s="83"/>
      <c r="E46" s="76" t="e">
        <f>ROUND(D46*100/D47,2)</f>
        <v>#DIV/0!</v>
      </c>
      <c r="F46" s="83"/>
      <c r="G46" s="76" t="e">
        <f>ROUND(F46*100/F47,2)</f>
        <v>#DIV/0!</v>
      </c>
    </row>
    <row r="47" spans="1:7" ht="25.5">
      <c r="A47" s="37"/>
      <c r="B47" s="11" t="s">
        <v>968</v>
      </c>
      <c r="C47" s="15" t="s">
        <v>395</v>
      </c>
      <c r="D47" s="12"/>
      <c r="E47" s="77" t="s">
        <v>872</v>
      </c>
      <c r="F47" s="12"/>
      <c r="G47" s="77" t="s">
        <v>872</v>
      </c>
    </row>
    <row r="48" spans="1:7" ht="38.25">
      <c r="A48" s="74" t="s">
        <v>969</v>
      </c>
      <c r="B48" s="75" t="s">
        <v>970</v>
      </c>
      <c r="C48" s="74" t="s">
        <v>971</v>
      </c>
      <c r="D48" s="83"/>
      <c r="E48" s="76" t="e">
        <f>ROUND(D48*100/D49,2)</f>
        <v>#DIV/0!</v>
      </c>
      <c r="F48" s="83"/>
      <c r="G48" s="76" t="e">
        <f>ROUND(F48*100/F49,2)</f>
        <v>#DIV/0!</v>
      </c>
    </row>
    <row r="49" spans="1:7" ht="25.5">
      <c r="A49" s="37"/>
      <c r="B49" s="11" t="s">
        <v>972</v>
      </c>
      <c r="C49" s="15" t="s">
        <v>395</v>
      </c>
      <c r="D49" s="12"/>
      <c r="E49" s="77" t="s">
        <v>872</v>
      </c>
      <c r="F49" s="12"/>
      <c r="G49" s="77" t="s">
        <v>872</v>
      </c>
    </row>
    <row r="50" spans="1:7" ht="25.5">
      <c r="A50" s="74" t="s">
        <v>973</v>
      </c>
      <c r="B50" s="75" t="s">
        <v>974</v>
      </c>
      <c r="C50" s="74" t="s">
        <v>975</v>
      </c>
      <c r="D50" s="83"/>
      <c r="E50" s="76" t="e">
        <f>ROUND(D50*100/D51,2)</f>
        <v>#DIV/0!</v>
      </c>
      <c r="F50" s="83"/>
      <c r="G50" s="76" t="e">
        <f>ROUND(F50*100/F51,2)</f>
        <v>#DIV/0!</v>
      </c>
    </row>
    <row r="51" spans="1:7" ht="12.75">
      <c r="A51" s="37"/>
      <c r="B51" s="11" t="s">
        <v>976</v>
      </c>
      <c r="C51" s="15" t="s">
        <v>395</v>
      </c>
      <c r="D51" s="12"/>
      <c r="E51" s="77" t="s">
        <v>872</v>
      </c>
      <c r="F51" s="12"/>
      <c r="G51" s="77" t="s">
        <v>872</v>
      </c>
    </row>
    <row r="52" spans="1:7" ht="25.5">
      <c r="A52" s="74" t="s">
        <v>977</v>
      </c>
      <c r="B52" s="75" t="s">
        <v>978</v>
      </c>
      <c r="C52" s="74" t="s">
        <v>592</v>
      </c>
      <c r="D52" s="76" t="e">
        <f>ROUND((D53/D59)*10000,2)</f>
        <v>#DIV/0!</v>
      </c>
      <c r="E52" s="76" t="e">
        <f>ROUND(D53*100/D54,2)</f>
        <v>#DIV/0!</v>
      </c>
      <c r="F52" s="76" t="e">
        <f>ROUND((F53/F59)*10000,2)</f>
        <v>#DIV/0!</v>
      </c>
      <c r="G52" s="76" t="e">
        <f>ROUND(F53*100/F54,2)</f>
        <v>#DIV/0!</v>
      </c>
    </row>
    <row r="53" spans="1:7" ht="25.5">
      <c r="A53" s="37"/>
      <c r="B53" s="11" t="s">
        <v>979</v>
      </c>
      <c r="C53" s="85" t="s">
        <v>395</v>
      </c>
      <c r="D53" s="86"/>
      <c r="E53" s="77" t="s">
        <v>872</v>
      </c>
      <c r="F53" s="86"/>
      <c r="G53" s="77" t="s">
        <v>872</v>
      </c>
    </row>
    <row r="54" spans="1:7" ht="25.5">
      <c r="A54" s="79"/>
      <c r="B54" s="59" t="s">
        <v>630</v>
      </c>
      <c r="C54" s="89" t="s">
        <v>395</v>
      </c>
      <c r="D54" s="90"/>
      <c r="E54" s="77" t="s">
        <v>872</v>
      </c>
      <c r="F54" s="90"/>
      <c r="G54" s="77" t="s">
        <v>872</v>
      </c>
    </row>
    <row r="55" spans="1:7" ht="12.75">
      <c r="A55" s="91" t="s">
        <v>980</v>
      </c>
      <c r="B55" s="92" t="s">
        <v>981</v>
      </c>
      <c r="C55" s="91" t="s">
        <v>67</v>
      </c>
      <c r="D55" s="81"/>
      <c r="E55" s="77" t="s">
        <v>872</v>
      </c>
      <c r="F55" s="93"/>
      <c r="G55" s="77" t="s">
        <v>872</v>
      </c>
    </row>
    <row r="57" ht="12.75">
      <c r="B57" s="78" t="s">
        <v>652</v>
      </c>
    </row>
    <row r="58" spans="1:7" ht="25.5">
      <c r="A58" s="79"/>
      <c r="B58" s="59" t="s">
        <v>932</v>
      </c>
      <c r="C58" s="89" t="s">
        <v>395</v>
      </c>
      <c r="D58" s="94"/>
      <c r="E58" s="77" t="s">
        <v>872</v>
      </c>
      <c r="F58" s="94"/>
      <c r="G58" s="77" t="s">
        <v>872</v>
      </c>
    </row>
    <row r="59" spans="1:7" ht="12.75">
      <c r="A59" s="79" t="s">
        <v>343</v>
      </c>
      <c r="B59" s="59" t="s">
        <v>653</v>
      </c>
      <c r="C59" s="80" t="s">
        <v>395</v>
      </c>
      <c r="D59" s="95"/>
      <c r="E59" s="77" t="s">
        <v>872</v>
      </c>
      <c r="F59" s="95"/>
      <c r="G59" s="77" t="s">
        <v>872</v>
      </c>
    </row>
    <row r="60" spans="1:7" ht="25.5">
      <c r="A60" s="79" t="s">
        <v>343</v>
      </c>
      <c r="B60" s="59" t="s">
        <v>654</v>
      </c>
      <c r="C60" s="80" t="s">
        <v>1067</v>
      </c>
      <c r="D60" s="95"/>
      <c r="E60" s="77" t="s">
        <v>872</v>
      </c>
      <c r="F60" s="95"/>
      <c r="G60" s="77" t="s">
        <v>872</v>
      </c>
    </row>
  </sheetData>
  <mergeCells count="9">
    <mergeCell ref="A11:G11"/>
    <mergeCell ref="A4:G4"/>
    <mergeCell ref="C5:G5"/>
    <mergeCell ref="A6:A9"/>
    <mergeCell ref="B6:B9"/>
    <mergeCell ref="C6:C9"/>
    <mergeCell ref="D6:G7"/>
    <mergeCell ref="D8:E8"/>
    <mergeCell ref="F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G44"/>
  <sheetViews>
    <sheetView workbookViewId="0" topLeftCell="A4">
      <selection activeCell="C12" sqref="C12"/>
    </sheetView>
  </sheetViews>
  <sheetFormatPr defaultColWidth="9.140625" defaultRowHeight="12.75"/>
  <cols>
    <col min="1" max="1" width="9.140625" style="78" customWidth="1"/>
    <col min="2" max="2" width="68.28125" style="78" customWidth="1"/>
    <col min="3" max="3" width="42.140625" style="78" customWidth="1"/>
    <col min="4" max="16384" width="9.140625" style="78" customWidth="1"/>
  </cols>
  <sheetData>
    <row r="4" spans="1:7" ht="12.75">
      <c r="A4" s="212" t="s">
        <v>866</v>
      </c>
      <c r="B4" s="213"/>
      <c r="C4" s="213"/>
      <c r="D4" s="213"/>
      <c r="E4" s="213"/>
      <c r="F4" s="213"/>
      <c r="G4" s="213"/>
    </row>
    <row r="5" spans="1:7" ht="12.75">
      <c r="A5" s="177"/>
      <c r="B5" s="176" t="s">
        <v>330</v>
      </c>
      <c r="C5" s="219"/>
      <c r="D5" s="219"/>
      <c r="E5" s="219"/>
      <c r="F5" s="219"/>
      <c r="G5" s="219"/>
    </row>
    <row r="6" spans="1:7" ht="12.75">
      <c r="A6" s="215" t="s">
        <v>331</v>
      </c>
      <c r="B6" s="215" t="s">
        <v>332</v>
      </c>
      <c r="C6" s="215" t="s">
        <v>333</v>
      </c>
      <c r="D6" s="215" t="s">
        <v>334</v>
      </c>
      <c r="E6" s="215"/>
      <c r="F6" s="215"/>
      <c r="G6" s="215"/>
    </row>
    <row r="7" spans="1:7" ht="12.75">
      <c r="A7" s="215"/>
      <c r="B7" s="215"/>
      <c r="C7" s="215"/>
      <c r="D7" s="215"/>
      <c r="E7" s="215"/>
      <c r="F7" s="215"/>
      <c r="G7" s="215"/>
    </row>
    <row r="8" spans="1:7" ht="12.75">
      <c r="A8" s="215"/>
      <c r="B8" s="215"/>
      <c r="C8" s="215"/>
      <c r="D8" s="215" t="s">
        <v>335</v>
      </c>
      <c r="E8" s="215"/>
      <c r="F8" s="215" t="s">
        <v>336</v>
      </c>
      <c r="G8" s="215"/>
    </row>
    <row r="9" spans="1:7" ht="38.25">
      <c r="A9" s="215"/>
      <c r="B9" s="215"/>
      <c r="C9" s="215"/>
      <c r="D9" s="108" t="s">
        <v>337</v>
      </c>
      <c r="E9" s="108" t="s">
        <v>338</v>
      </c>
      <c r="F9" s="108" t="s">
        <v>337</v>
      </c>
      <c r="G9" s="108" t="s">
        <v>338</v>
      </c>
    </row>
    <row r="10" spans="1:7" ht="12.75">
      <c r="A10" s="108">
        <v>1</v>
      </c>
      <c r="B10" s="108">
        <v>2</v>
      </c>
      <c r="C10" s="108">
        <v>3</v>
      </c>
      <c r="D10" s="179">
        <v>4</v>
      </c>
      <c r="E10" s="108">
        <v>5</v>
      </c>
      <c r="F10" s="108">
        <v>6</v>
      </c>
      <c r="G10" s="108">
        <v>7</v>
      </c>
    </row>
    <row r="11" spans="1:7" ht="12.75">
      <c r="A11" s="216" t="s">
        <v>982</v>
      </c>
      <c r="B11" s="217"/>
      <c r="C11" s="217"/>
      <c r="D11" s="217"/>
      <c r="E11" s="217"/>
      <c r="F11" s="217"/>
      <c r="G11" s="218"/>
    </row>
    <row r="12" spans="1:7" ht="63.75">
      <c r="A12" s="15" t="s">
        <v>983</v>
      </c>
      <c r="B12" s="96" t="s">
        <v>984</v>
      </c>
      <c r="C12" s="97" t="s">
        <v>985</v>
      </c>
      <c r="D12" s="58">
        <f>D14</f>
        <v>0</v>
      </c>
      <c r="E12" s="58" t="e">
        <f>ROUND(D14*100/D13,2)</f>
        <v>#DIV/0!</v>
      </c>
      <c r="F12" s="58">
        <f>F14</f>
        <v>0</v>
      </c>
      <c r="G12" s="58" t="e">
        <f>ROUND(F14*100/F13,2)</f>
        <v>#DIV/0!</v>
      </c>
    </row>
    <row r="13" spans="1:7" ht="25.5">
      <c r="A13" s="80"/>
      <c r="B13" s="59" t="s">
        <v>986</v>
      </c>
      <c r="C13" s="98" t="s">
        <v>395</v>
      </c>
      <c r="D13" s="81"/>
      <c r="E13" s="99" t="s">
        <v>872</v>
      </c>
      <c r="F13" s="100"/>
      <c r="G13" s="99" t="s">
        <v>872</v>
      </c>
    </row>
    <row r="14" spans="1:7" ht="38.25">
      <c r="A14" s="80"/>
      <c r="B14" s="59" t="s">
        <v>987</v>
      </c>
      <c r="C14" s="98" t="s">
        <v>395</v>
      </c>
      <c r="D14" s="81"/>
      <c r="E14" s="99" t="s">
        <v>872</v>
      </c>
      <c r="F14" s="100"/>
      <c r="G14" s="99" t="s">
        <v>872</v>
      </c>
    </row>
    <row r="15" spans="1:7" ht="25.5">
      <c r="A15" s="80"/>
      <c r="B15" s="59" t="s">
        <v>988</v>
      </c>
      <c r="C15" s="98" t="s">
        <v>395</v>
      </c>
      <c r="D15" s="100"/>
      <c r="E15" s="99" t="s">
        <v>872</v>
      </c>
      <c r="F15" s="100"/>
      <c r="G15" s="99" t="s">
        <v>872</v>
      </c>
    </row>
    <row r="16" spans="1:7" ht="51">
      <c r="A16" s="15" t="s">
        <v>989</v>
      </c>
      <c r="B16" s="96" t="s">
        <v>219</v>
      </c>
      <c r="C16" s="97" t="s">
        <v>220</v>
      </c>
      <c r="D16" s="58">
        <f>D18</f>
        <v>0</v>
      </c>
      <c r="E16" s="58" t="e">
        <f>ROUND(D18*100/D17,2)</f>
        <v>#DIV/0!</v>
      </c>
      <c r="F16" s="58">
        <f>F18</f>
        <v>0</v>
      </c>
      <c r="G16" s="58" t="e">
        <f>ROUND(F18*100/F17,2)</f>
        <v>#DIV/0!</v>
      </c>
    </row>
    <row r="17" spans="1:7" ht="25.5">
      <c r="A17" s="15"/>
      <c r="B17" s="59" t="s">
        <v>221</v>
      </c>
      <c r="C17" s="15" t="s">
        <v>395</v>
      </c>
      <c r="D17" s="81"/>
      <c r="E17" s="99" t="s">
        <v>872</v>
      </c>
      <c r="F17" s="100"/>
      <c r="G17" s="99" t="s">
        <v>872</v>
      </c>
    </row>
    <row r="18" spans="1:7" ht="25.5">
      <c r="A18" s="15"/>
      <c r="B18" s="59" t="s">
        <v>222</v>
      </c>
      <c r="C18" s="15" t="s">
        <v>395</v>
      </c>
      <c r="D18" s="81"/>
      <c r="E18" s="99" t="s">
        <v>872</v>
      </c>
      <c r="F18" s="100"/>
      <c r="G18" s="99" t="s">
        <v>872</v>
      </c>
    </row>
    <row r="19" spans="1:7" ht="12.75">
      <c r="A19" s="101" t="s">
        <v>223</v>
      </c>
      <c r="B19" s="102" t="s">
        <v>224</v>
      </c>
      <c r="C19" s="103" t="s">
        <v>225</v>
      </c>
      <c r="D19" s="104"/>
      <c r="E19" s="58" t="e">
        <f>ROUND(D19*100000/D44,2)</f>
        <v>#DIV/0!</v>
      </c>
      <c r="F19" s="104"/>
      <c r="G19" s="58" t="e">
        <f>ROUND(F19*100000/F44,2)</f>
        <v>#DIV/0!</v>
      </c>
    </row>
    <row r="20" spans="1:7" ht="12.75">
      <c r="A20" s="101" t="s">
        <v>226</v>
      </c>
      <c r="B20" s="102" t="s">
        <v>227</v>
      </c>
      <c r="C20" s="103" t="s">
        <v>225</v>
      </c>
      <c r="D20" s="104"/>
      <c r="E20" s="58" t="e">
        <f>ROUND(D20*100000/D44,2)</f>
        <v>#DIV/0!</v>
      </c>
      <c r="F20" s="104"/>
      <c r="G20" s="58" t="e">
        <f>ROUND(F20*100000/F44,2)</f>
        <v>#DIV/0!</v>
      </c>
    </row>
    <row r="21" spans="1:7" ht="25.5">
      <c r="A21" s="15" t="s">
        <v>228</v>
      </c>
      <c r="B21" s="11" t="s">
        <v>229</v>
      </c>
      <c r="C21" s="15" t="s">
        <v>230</v>
      </c>
      <c r="D21" s="58">
        <f>D23</f>
        <v>0</v>
      </c>
      <c r="E21" s="58" t="e">
        <f>ROUND(D23*100/D22,2)</f>
        <v>#DIV/0!</v>
      </c>
      <c r="F21" s="58">
        <f>F23</f>
        <v>0</v>
      </c>
      <c r="G21" s="58" t="e">
        <f>ROUND(F23*100/F22,2)</f>
        <v>#DIV/0!</v>
      </c>
    </row>
    <row r="22" spans="1:7" ht="25.5">
      <c r="A22" s="15"/>
      <c r="B22" s="59" t="s">
        <v>231</v>
      </c>
      <c r="C22" s="97" t="s">
        <v>395</v>
      </c>
      <c r="D22" s="81"/>
      <c r="E22" s="99" t="s">
        <v>872</v>
      </c>
      <c r="F22" s="100"/>
      <c r="G22" s="99" t="s">
        <v>872</v>
      </c>
    </row>
    <row r="23" spans="1:7" ht="25.5">
      <c r="A23" s="15"/>
      <c r="B23" s="59" t="s">
        <v>232</v>
      </c>
      <c r="C23" s="97" t="s">
        <v>395</v>
      </c>
      <c r="D23" s="81"/>
      <c r="E23" s="99" t="s">
        <v>872</v>
      </c>
      <c r="F23" s="100"/>
      <c r="G23" s="99" t="s">
        <v>872</v>
      </c>
    </row>
    <row r="24" spans="1:7" ht="25.5">
      <c r="A24" s="15" t="s">
        <v>233</v>
      </c>
      <c r="B24" s="105" t="s">
        <v>234</v>
      </c>
      <c r="C24" s="15" t="s">
        <v>230</v>
      </c>
      <c r="D24" s="58">
        <f>D26</f>
        <v>0</v>
      </c>
      <c r="E24" s="58" t="e">
        <f>ROUND(D26*100/D25,2)</f>
        <v>#DIV/0!</v>
      </c>
      <c r="F24" s="58">
        <f>F26</f>
        <v>0</v>
      </c>
      <c r="G24" s="58" t="e">
        <f>ROUND(F26*100/F25,2)</f>
        <v>#DIV/0!</v>
      </c>
    </row>
    <row r="25" spans="1:7" ht="25.5">
      <c r="A25" s="15"/>
      <c r="B25" s="59" t="s">
        <v>235</v>
      </c>
      <c r="C25" s="15" t="s">
        <v>395</v>
      </c>
      <c r="D25" s="81"/>
      <c r="E25" s="99" t="s">
        <v>872</v>
      </c>
      <c r="F25" s="100"/>
      <c r="G25" s="99" t="s">
        <v>872</v>
      </c>
    </row>
    <row r="26" spans="1:7" ht="25.5">
      <c r="A26" s="15"/>
      <c r="B26" s="59" t="s">
        <v>236</v>
      </c>
      <c r="C26" s="15" t="s">
        <v>395</v>
      </c>
      <c r="D26" s="81"/>
      <c r="E26" s="99" t="s">
        <v>872</v>
      </c>
      <c r="F26" s="100"/>
      <c r="G26" s="99" t="s">
        <v>872</v>
      </c>
    </row>
    <row r="27" spans="1:7" ht="25.5">
      <c r="A27" s="15" t="s">
        <v>237</v>
      </c>
      <c r="B27" s="11" t="s">
        <v>238</v>
      </c>
      <c r="C27" s="15" t="s">
        <v>230</v>
      </c>
      <c r="D27" s="58">
        <f>D28</f>
        <v>0</v>
      </c>
      <c r="E27" s="58" t="e">
        <f>ROUND(D28*100/D29,2)</f>
        <v>#DIV/0!</v>
      </c>
      <c r="F27" s="58">
        <f>F28</f>
        <v>0</v>
      </c>
      <c r="G27" s="58" t="e">
        <f>ROUND(F28*100/F29,2)</f>
        <v>#DIV/0!</v>
      </c>
    </row>
    <row r="28" spans="1:7" ht="25.5">
      <c r="A28" s="15"/>
      <c r="B28" s="59" t="s">
        <v>239</v>
      </c>
      <c r="C28" s="15" t="s">
        <v>395</v>
      </c>
      <c r="D28" s="81"/>
      <c r="E28" s="99" t="s">
        <v>872</v>
      </c>
      <c r="F28" s="100"/>
      <c r="G28" s="99" t="s">
        <v>872</v>
      </c>
    </row>
    <row r="29" spans="1:7" ht="25.5">
      <c r="A29" s="15"/>
      <c r="B29" s="59" t="s">
        <v>240</v>
      </c>
      <c r="C29" s="15" t="s">
        <v>395</v>
      </c>
      <c r="D29" s="81"/>
      <c r="E29" s="99" t="s">
        <v>872</v>
      </c>
      <c r="F29" s="100"/>
      <c r="G29" s="99" t="s">
        <v>872</v>
      </c>
    </row>
    <row r="30" spans="1:7" ht="38.25">
      <c r="A30" s="15" t="s">
        <v>241</v>
      </c>
      <c r="B30" s="105" t="s">
        <v>242</v>
      </c>
      <c r="C30" s="15" t="s">
        <v>243</v>
      </c>
      <c r="D30" s="58">
        <f>D31</f>
        <v>0</v>
      </c>
      <c r="E30" s="58" t="e">
        <f>ROUND(D31*100/D32,2)</f>
        <v>#DIV/0!</v>
      </c>
      <c r="F30" s="58">
        <f>F31</f>
        <v>0</v>
      </c>
      <c r="G30" s="58" t="e">
        <f>ROUND(F31*100/F32,2)</f>
        <v>#DIV/0!</v>
      </c>
    </row>
    <row r="31" spans="1:7" ht="25.5">
      <c r="A31" s="15"/>
      <c r="B31" s="59" t="s">
        <v>244</v>
      </c>
      <c r="C31" s="15" t="s">
        <v>395</v>
      </c>
      <c r="D31" s="81"/>
      <c r="E31" s="99" t="s">
        <v>872</v>
      </c>
      <c r="F31" s="100"/>
      <c r="G31" s="99" t="s">
        <v>872</v>
      </c>
    </row>
    <row r="32" spans="1:7" ht="25.5">
      <c r="A32" s="15"/>
      <c r="B32" s="59" t="s">
        <v>245</v>
      </c>
      <c r="C32" s="15" t="s">
        <v>395</v>
      </c>
      <c r="D32" s="81"/>
      <c r="E32" s="99" t="s">
        <v>872</v>
      </c>
      <c r="F32" s="100"/>
      <c r="G32" s="99" t="s">
        <v>872</v>
      </c>
    </row>
    <row r="33" spans="1:7" ht="38.25">
      <c r="A33" s="15" t="s">
        <v>246</v>
      </c>
      <c r="B33" s="11" t="s">
        <v>247</v>
      </c>
      <c r="C33" s="15" t="s">
        <v>248</v>
      </c>
      <c r="D33" s="58">
        <f>D34</f>
        <v>0</v>
      </c>
      <c r="E33" s="58" t="e">
        <f>ROUND(D34*100/D29,2)</f>
        <v>#DIV/0!</v>
      </c>
      <c r="F33" s="58">
        <f>F34</f>
        <v>0</v>
      </c>
      <c r="G33" s="58" t="e">
        <f>ROUND(F34*100/F29,2)</f>
        <v>#DIV/0!</v>
      </c>
    </row>
    <row r="34" spans="1:7" ht="25.5">
      <c r="A34" s="15"/>
      <c r="B34" s="59" t="s">
        <v>249</v>
      </c>
      <c r="C34" s="97" t="s">
        <v>395</v>
      </c>
      <c r="D34" s="81"/>
      <c r="E34" s="99" t="s">
        <v>872</v>
      </c>
      <c r="F34" s="100"/>
      <c r="G34" s="99" t="s">
        <v>872</v>
      </c>
    </row>
    <row r="35" spans="1:7" ht="38.25">
      <c r="A35" s="15" t="s">
        <v>250</v>
      </c>
      <c r="B35" s="105" t="s">
        <v>251</v>
      </c>
      <c r="C35" s="15" t="s">
        <v>243</v>
      </c>
      <c r="D35" s="58">
        <f>D36</f>
        <v>0</v>
      </c>
      <c r="E35" s="58" t="e">
        <f>ROUND(D36*100/D32,2)</f>
        <v>#DIV/0!</v>
      </c>
      <c r="F35" s="58">
        <f>F36</f>
        <v>0</v>
      </c>
      <c r="G35" s="58" t="e">
        <f>ROUND(F36*100/F32,2)</f>
        <v>#DIV/0!</v>
      </c>
    </row>
    <row r="36" spans="1:7" ht="25.5">
      <c r="A36" s="15"/>
      <c r="B36" s="106" t="s">
        <v>252</v>
      </c>
      <c r="C36" s="97" t="s">
        <v>395</v>
      </c>
      <c r="D36" s="81"/>
      <c r="E36" s="99" t="s">
        <v>872</v>
      </c>
      <c r="F36" s="100"/>
      <c r="G36" s="99" t="s">
        <v>872</v>
      </c>
    </row>
    <row r="37" spans="1:7" ht="38.25">
      <c r="A37" s="15" t="s">
        <v>253</v>
      </c>
      <c r="B37" s="11" t="s">
        <v>254</v>
      </c>
      <c r="C37" s="15" t="s">
        <v>248</v>
      </c>
      <c r="D37" s="58">
        <f>D38</f>
        <v>0</v>
      </c>
      <c r="E37" s="58" t="e">
        <f>ROUND(D38*100/D29,2)</f>
        <v>#DIV/0!</v>
      </c>
      <c r="F37" s="58">
        <f>F38</f>
        <v>0</v>
      </c>
      <c r="G37" s="58" t="e">
        <f>ROUND(F38*100/F29,2)</f>
        <v>#DIV/0!</v>
      </c>
    </row>
    <row r="38" spans="1:7" ht="25.5">
      <c r="A38" s="15"/>
      <c r="B38" s="106" t="s">
        <v>990</v>
      </c>
      <c r="C38" s="97" t="s">
        <v>395</v>
      </c>
      <c r="D38" s="81"/>
      <c r="E38" s="99" t="s">
        <v>872</v>
      </c>
      <c r="F38" s="100"/>
      <c r="G38" s="99" t="s">
        <v>872</v>
      </c>
    </row>
    <row r="39" spans="1:7" ht="12.75">
      <c r="A39" s="80" t="s">
        <v>991</v>
      </c>
      <c r="B39" s="59" t="s">
        <v>992</v>
      </c>
      <c r="C39" s="80" t="s">
        <v>67</v>
      </c>
      <c r="D39" s="100"/>
      <c r="E39" s="99" t="s">
        <v>872</v>
      </c>
      <c r="F39" s="100"/>
      <c r="G39" s="99" t="s">
        <v>872</v>
      </c>
    </row>
    <row r="40" spans="1:7" ht="12.75">
      <c r="A40" s="80" t="s">
        <v>993</v>
      </c>
      <c r="B40" s="59" t="s">
        <v>994</v>
      </c>
      <c r="C40" s="80" t="s">
        <v>67</v>
      </c>
      <c r="D40" s="100"/>
      <c r="E40" s="99" t="s">
        <v>872</v>
      </c>
      <c r="F40" s="100"/>
      <c r="G40" s="99" t="s">
        <v>872</v>
      </c>
    </row>
    <row r="41" spans="1:7" ht="12.75">
      <c r="A41" s="80" t="s">
        <v>995</v>
      </c>
      <c r="B41" s="59" t="s">
        <v>996</v>
      </c>
      <c r="C41" s="80" t="s">
        <v>67</v>
      </c>
      <c r="D41" s="100"/>
      <c r="E41" s="99" t="s">
        <v>872</v>
      </c>
      <c r="F41" s="100"/>
      <c r="G41" s="99" t="s">
        <v>872</v>
      </c>
    </row>
    <row r="43" ht="12.75">
      <c r="B43" s="78" t="s">
        <v>652</v>
      </c>
    </row>
    <row r="44" spans="1:7" ht="12.75">
      <c r="A44" s="17"/>
      <c r="B44" s="11" t="s">
        <v>653</v>
      </c>
      <c r="C44" s="7" t="s">
        <v>395</v>
      </c>
      <c r="D44" s="107"/>
      <c r="E44" s="61" t="s">
        <v>872</v>
      </c>
      <c r="F44" s="107"/>
      <c r="G44" s="61" t="s">
        <v>872</v>
      </c>
    </row>
  </sheetData>
  <mergeCells count="9">
    <mergeCell ref="A11:G11"/>
    <mergeCell ref="A4:G4"/>
    <mergeCell ref="C5:G5"/>
    <mergeCell ref="A6:A9"/>
    <mergeCell ref="B6:B9"/>
    <mergeCell ref="C6:C9"/>
    <mergeCell ref="D6:G7"/>
    <mergeCell ref="D8:E8"/>
    <mergeCell ref="F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G63"/>
  <sheetViews>
    <sheetView workbookViewId="0" topLeftCell="A4">
      <selection activeCell="D12" sqref="D12:E12"/>
    </sheetView>
  </sheetViews>
  <sheetFormatPr defaultColWidth="9.140625" defaultRowHeight="12.75"/>
  <cols>
    <col min="1" max="1" width="9.140625" style="78" customWidth="1"/>
    <col min="2" max="2" width="76.00390625" style="78" customWidth="1"/>
    <col min="3" max="3" width="47.140625" style="78" customWidth="1"/>
    <col min="4" max="16384" width="9.140625" style="78" customWidth="1"/>
  </cols>
  <sheetData>
    <row r="4" spans="1:7" ht="12.75">
      <c r="A4" s="24"/>
      <c r="B4" s="25"/>
      <c r="C4" s="24"/>
      <c r="D4" s="26"/>
      <c r="E4" s="24"/>
      <c r="F4" s="24"/>
      <c r="G4" s="24"/>
    </row>
    <row r="5" spans="1:7" ht="12.75">
      <c r="A5" s="212" t="s">
        <v>866</v>
      </c>
      <c r="B5" s="213"/>
      <c r="C5" s="213"/>
      <c r="D5" s="213"/>
      <c r="E5" s="213"/>
      <c r="F5" s="213"/>
      <c r="G5" s="213"/>
    </row>
    <row r="6" spans="1:7" ht="12.75">
      <c r="A6" s="177"/>
      <c r="B6" s="176" t="s">
        <v>330</v>
      </c>
      <c r="C6" s="219"/>
      <c r="D6" s="219"/>
      <c r="E6" s="219"/>
      <c r="F6" s="219"/>
      <c r="G6" s="219"/>
    </row>
    <row r="7" spans="1:7" ht="12.75">
      <c r="A7" s="215" t="s">
        <v>331</v>
      </c>
      <c r="B7" s="215" t="s">
        <v>332</v>
      </c>
      <c r="C7" s="215" t="s">
        <v>333</v>
      </c>
      <c r="D7" s="215" t="s">
        <v>334</v>
      </c>
      <c r="E7" s="215"/>
      <c r="F7" s="215"/>
      <c r="G7" s="215"/>
    </row>
    <row r="8" spans="1:7" ht="12.75">
      <c r="A8" s="215"/>
      <c r="B8" s="215"/>
      <c r="C8" s="215"/>
      <c r="D8" s="215"/>
      <c r="E8" s="215"/>
      <c r="F8" s="215"/>
      <c r="G8" s="215"/>
    </row>
    <row r="9" spans="1:7" ht="12.75">
      <c r="A9" s="215"/>
      <c r="B9" s="215"/>
      <c r="C9" s="215"/>
      <c r="D9" s="215" t="s">
        <v>335</v>
      </c>
      <c r="E9" s="215"/>
      <c r="F9" s="215" t="s">
        <v>336</v>
      </c>
      <c r="G9" s="215"/>
    </row>
    <row r="10" spans="1:7" ht="38.25">
      <c r="A10" s="215"/>
      <c r="B10" s="215"/>
      <c r="C10" s="215"/>
      <c r="D10" s="108" t="s">
        <v>337</v>
      </c>
      <c r="E10" s="108" t="s">
        <v>338</v>
      </c>
      <c r="F10" s="108" t="s">
        <v>337</v>
      </c>
      <c r="G10" s="108" t="s">
        <v>338</v>
      </c>
    </row>
    <row r="11" spans="1:7" ht="12.75">
      <c r="A11" s="108">
        <v>1</v>
      </c>
      <c r="B11" s="108">
        <v>2</v>
      </c>
      <c r="C11" s="108">
        <v>3</v>
      </c>
      <c r="D11" s="179">
        <v>4</v>
      </c>
      <c r="E11" s="108">
        <v>5</v>
      </c>
      <c r="F11" s="108">
        <v>6</v>
      </c>
      <c r="G11" s="108">
        <v>7</v>
      </c>
    </row>
    <row r="12" spans="1:7" ht="12.75">
      <c r="A12" s="223" t="s">
        <v>997</v>
      </c>
      <c r="B12" s="224"/>
      <c r="C12" s="224"/>
      <c r="D12" s="217" t="s">
        <v>294</v>
      </c>
      <c r="E12" s="217"/>
      <c r="F12" s="225" t="s">
        <v>998</v>
      </c>
      <c r="G12" s="226"/>
    </row>
    <row r="13" spans="1:7" ht="12.75">
      <c r="A13" s="183"/>
      <c r="B13" s="184"/>
      <c r="C13" s="184"/>
      <c r="D13" s="185"/>
      <c r="E13" s="185"/>
      <c r="F13" s="186"/>
      <c r="G13" s="187"/>
    </row>
    <row r="14" spans="1:7" ht="25.5">
      <c r="A14" s="108" t="s">
        <v>999</v>
      </c>
      <c r="B14" s="109" t="s">
        <v>1000</v>
      </c>
      <c r="C14" s="108" t="s">
        <v>342</v>
      </c>
      <c r="D14" s="110" t="e">
        <f>ROUND((D15/D61)*10000,2)</f>
        <v>#DIV/0!</v>
      </c>
      <c r="E14" s="110" t="e">
        <f>ROUND(D15*100/D62,2)</f>
        <v>#DIV/0!</v>
      </c>
      <c r="F14" s="110" t="e">
        <f>ROUND((F15/F61)*10000,2)</f>
        <v>#DIV/0!</v>
      </c>
      <c r="G14" s="110" t="e">
        <f>ROUND(F15*100/F62,2)</f>
        <v>#DIV/0!</v>
      </c>
    </row>
    <row r="15" spans="1:7" ht="25.5">
      <c r="A15" s="108"/>
      <c r="B15" s="109" t="s">
        <v>1001</v>
      </c>
      <c r="C15" s="108" t="s">
        <v>1067</v>
      </c>
      <c r="D15" s="111"/>
      <c r="E15" s="112" t="s">
        <v>872</v>
      </c>
      <c r="F15" s="111"/>
      <c r="G15" s="112" t="s">
        <v>872</v>
      </c>
    </row>
    <row r="16" spans="1:7" ht="38.25">
      <c r="A16" s="108" t="s">
        <v>1002</v>
      </c>
      <c r="B16" s="109" t="s">
        <v>1003</v>
      </c>
      <c r="C16" s="108" t="s">
        <v>1004</v>
      </c>
      <c r="D16" s="110" t="e">
        <f>ROUND((D17/D61)*10000,2)</f>
        <v>#DIV/0!</v>
      </c>
      <c r="E16" s="110" t="e">
        <f>ROUND(D17*100/D24,2)</f>
        <v>#DIV/0!</v>
      </c>
      <c r="F16" s="110" t="e">
        <f>ROUND((F17/F61)*10000,2)</f>
        <v>#DIV/0!</v>
      </c>
      <c r="G16" s="110" t="e">
        <f>ROUND(F17*100/F24,2)</f>
        <v>#DIV/0!</v>
      </c>
    </row>
    <row r="17" spans="1:7" ht="12.75">
      <c r="A17" s="37" t="s">
        <v>343</v>
      </c>
      <c r="B17" s="109" t="s">
        <v>1005</v>
      </c>
      <c r="C17" s="108" t="s">
        <v>1067</v>
      </c>
      <c r="D17" s="111"/>
      <c r="E17" s="112" t="s">
        <v>872</v>
      </c>
      <c r="F17" s="111"/>
      <c r="G17" s="112" t="s">
        <v>872</v>
      </c>
    </row>
    <row r="18" spans="1:7" ht="38.25">
      <c r="A18" s="108" t="s">
        <v>1006</v>
      </c>
      <c r="B18" s="109" t="s">
        <v>1007</v>
      </c>
      <c r="C18" s="108" t="s">
        <v>1008</v>
      </c>
      <c r="D18" s="110" t="e">
        <f>ROUND((D19/D61)*10000,2)</f>
        <v>#DIV/0!</v>
      </c>
      <c r="E18" s="110" t="e">
        <f>ROUND(D19*100/D24,2)</f>
        <v>#DIV/0!</v>
      </c>
      <c r="F18" s="110" t="e">
        <f>ROUND((F19/F61)*10000,2)</f>
        <v>#DIV/0!</v>
      </c>
      <c r="G18" s="110" t="e">
        <f>ROUND(F19*100/F24,2)</f>
        <v>#DIV/0!</v>
      </c>
    </row>
    <row r="19" spans="1:7" ht="12.75">
      <c r="A19" s="37" t="s">
        <v>343</v>
      </c>
      <c r="B19" s="109" t="s">
        <v>1009</v>
      </c>
      <c r="C19" s="108" t="s">
        <v>1067</v>
      </c>
      <c r="D19" s="111"/>
      <c r="E19" s="112" t="s">
        <v>872</v>
      </c>
      <c r="F19" s="111"/>
      <c r="G19" s="112" t="s">
        <v>872</v>
      </c>
    </row>
    <row r="20" spans="1:7" ht="38.25">
      <c r="A20" s="108" t="s">
        <v>1010</v>
      </c>
      <c r="B20" s="109" t="s">
        <v>1011</v>
      </c>
      <c r="C20" s="108" t="s">
        <v>1078</v>
      </c>
      <c r="D20" s="110" t="e">
        <f>ROUND((D21/D61)*10000,2)</f>
        <v>#DIV/0!</v>
      </c>
      <c r="E20" s="110" t="e">
        <f>ROUND(D21*100/D22,2)</f>
        <v>#DIV/0!</v>
      </c>
      <c r="F20" s="110" t="e">
        <f>ROUND((F21/F61)*10000,2)</f>
        <v>#DIV/0!</v>
      </c>
      <c r="G20" s="110" t="e">
        <f>ROUND(F21*100/F22,2)</f>
        <v>#DIV/0!</v>
      </c>
    </row>
    <row r="21" spans="1:7" ht="25.5">
      <c r="A21" s="37"/>
      <c r="B21" s="109" t="s">
        <v>1012</v>
      </c>
      <c r="C21" s="108" t="s">
        <v>1067</v>
      </c>
      <c r="D21" s="111"/>
      <c r="E21" s="112" t="s">
        <v>872</v>
      </c>
      <c r="F21" s="111"/>
      <c r="G21" s="112" t="s">
        <v>872</v>
      </c>
    </row>
    <row r="22" spans="1:7" ht="12.75">
      <c r="A22" s="37"/>
      <c r="B22" s="109" t="s">
        <v>1013</v>
      </c>
      <c r="C22" s="108" t="s">
        <v>1067</v>
      </c>
      <c r="D22" s="111"/>
      <c r="E22" s="112" t="s">
        <v>872</v>
      </c>
      <c r="F22" s="111"/>
      <c r="G22" s="112" t="s">
        <v>872</v>
      </c>
    </row>
    <row r="23" spans="1:7" ht="38.25">
      <c r="A23" s="108" t="s">
        <v>1014</v>
      </c>
      <c r="B23" s="109" t="s">
        <v>1015</v>
      </c>
      <c r="C23" s="108" t="s">
        <v>1016</v>
      </c>
      <c r="D23" s="111"/>
      <c r="E23" s="110" t="e">
        <f>ROUND(D23*100/D24,2)</f>
        <v>#DIV/0!</v>
      </c>
      <c r="F23" s="111"/>
      <c r="G23" s="110" t="e">
        <f>ROUND(F23*100/F24,2)</f>
        <v>#DIV/0!</v>
      </c>
    </row>
    <row r="24" spans="1:7" ht="12.75">
      <c r="A24" s="37"/>
      <c r="B24" s="109" t="s">
        <v>1017</v>
      </c>
      <c r="C24" s="108" t="s">
        <v>494</v>
      </c>
      <c r="D24" s="111"/>
      <c r="E24" s="112" t="s">
        <v>872</v>
      </c>
      <c r="F24" s="111"/>
      <c r="G24" s="112" t="s">
        <v>872</v>
      </c>
    </row>
    <row r="25" spans="1:7" ht="38.25">
      <c r="A25" s="108" t="s">
        <v>1018</v>
      </c>
      <c r="B25" s="109" t="s">
        <v>1019</v>
      </c>
      <c r="C25" s="108" t="s">
        <v>1020</v>
      </c>
      <c r="D25" s="111"/>
      <c r="E25" s="110" t="e">
        <f>ROUND(D25*100/D26,2)</f>
        <v>#DIV/0!</v>
      </c>
      <c r="F25" s="111"/>
      <c r="G25" s="110" t="e">
        <f>ROUND(F25*100/F26,2)</f>
        <v>#DIV/0!</v>
      </c>
    </row>
    <row r="26" spans="1:7" ht="12.75">
      <c r="A26" s="37"/>
      <c r="B26" s="109" t="s">
        <v>1021</v>
      </c>
      <c r="C26" s="108" t="s">
        <v>395</v>
      </c>
      <c r="D26" s="111"/>
      <c r="E26" s="112" t="s">
        <v>872</v>
      </c>
      <c r="F26" s="111"/>
      <c r="G26" s="112" t="s">
        <v>872</v>
      </c>
    </row>
    <row r="27" spans="1:7" ht="38.25">
      <c r="A27" s="108" t="s">
        <v>1022</v>
      </c>
      <c r="B27" s="109" t="s">
        <v>1023</v>
      </c>
      <c r="C27" s="108" t="s">
        <v>1024</v>
      </c>
      <c r="D27" s="111"/>
      <c r="E27" s="110" t="e">
        <f>ROUND(D27*100/D28,2)</f>
        <v>#DIV/0!</v>
      </c>
      <c r="F27" s="111"/>
      <c r="G27" s="110" t="e">
        <f>ROUND(F27*100/F28,2)</f>
        <v>#DIV/0!</v>
      </c>
    </row>
    <row r="28" spans="1:7" ht="25.5">
      <c r="A28" s="37"/>
      <c r="B28" s="109" t="s">
        <v>1025</v>
      </c>
      <c r="C28" s="108" t="s">
        <v>395</v>
      </c>
      <c r="D28" s="111"/>
      <c r="E28" s="112" t="s">
        <v>872</v>
      </c>
      <c r="F28" s="111"/>
      <c r="G28" s="112" t="s">
        <v>872</v>
      </c>
    </row>
    <row r="29" spans="1:7" ht="25.5">
      <c r="A29" s="108" t="s">
        <v>1026</v>
      </c>
      <c r="B29" s="109" t="s">
        <v>1027</v>
      </c>
      <c r="C29" s="108" t="s">
        <v>1028</v>
      </c>
      <c r="D29" s="111"/>
      <c r="E29" s="110" t="e">
        <f>ROUND(D29*100/D30,2)</f>
        <v>#DIV/0!</v>
      </c>
      <c r="F29" s="111"/>
      <c r="G29" s="110" t="e">
        <f>ROUND(F29*100/F30,2)</f>
        <v>#DIV/0!</v>
      </c>
    </row>
    <row r="30" spans="1:7" ht="12.75">
      <c r="A30" s="37"/>
      <c r="B30" s="109" t="s">
        <v>1029</v>
      </c>
      <c r="C30" s="108" t="s">
        <v>494</v>
      </c>
      <c r="D30" s="111"/>
      <c r="E30" s="112" t="s">
        <v>872</v>
      </c>
      <c r="F30" s="111"/>
      <c r="G30" s="112" t="s">
        <v>872</v>
      </c>
    </row>
    <row r="31" spans="1:7" ht="25.5">
      <c r="A31" s="108" t="s">
        <v>1030</v>
      </c>
      <c r="B31" s="109" t="s">
        <v>255</v>
      </c>
      <c r="C31" s="108" t="s">
        <v>407</v>
      </c>
      <c r="D31" s="111"/>
      <c r="E31" s="112" t="s">
        <v>872</v>
      </c>
      <c r="F31" s="111"/>
      <c r="G31" s="112" t="s">
        <v>872</v>
      </c>
    </row>
    <row r="32" spans="1:7" ht="38.25">
      <c r="A32" s="34"/>
      <c r="B32" s="109" t="s">
        <v>256</v>
      </c>
      <c r="C32" s="108" t="s">
        <v>409</v>
      </c>
      <c r="D32" s="111"/>
      <c r="E32" s="112" t="s">
        <v>872</v>
      </c>
      <c r="F32" s="111"/>
      <c r="G32" s="112" t="s">
        <v>872</v>
      </c>
    </row>
    <row r="33" spans="1:7" ht="25.5">
      <c r="A33" s="34"/>
      <c r="B33" s="109" t="s">
        <v>257</v>
      </c>
      <c r="C33" s="108" t="s">
        <v>1067</v>
      </c>
      <c r="D33" s="111"/>
      <c r="E33" s="112" t="s">
        <v>872</v>
      </c>
      <c r="F33" s="111"/>
      <c r="G33" s="112" t="s">
        <v>872</v>
      </c>
    </row>
    <row r="34" spans="1:7" ht="25.5">
      <c r="A34" s="108" t="s">
        <v>258</v>
      </c>
      <c r="B34" s="109" t="s">
        <v>259</v>
      </c>
      <c r="C34" s="108" t="s">
        <v>260</v>
      </c>
      <c r="D34" s="111"/>
      <c r="E34" s="110" t="e">
        <f>ROUND(D34*100/D35,2)</f>
        <v>#DIV/0!</v>
      </c>
      <c r="F34" s="111"/>
      <c r="G34" s="110" t="e">
        <f>ROUND(F34*100/F35,2)</f>
        <v>#DIV/0!</v>
      </c>
    </row>
    <row r="35" spans="1:7" ht="12.75">
      <c r="A35" s="37"/>
      <c r="B35" s="109" t="s">
        <v>261</v>
      </c>
      <c r="C35" s="108" t="s">
        <v>494</v>
      </c>
      <c r="D35" s="111"/>
      <c r="E35" s="112" t="s">
        <v>872</v>
      </c>
      <c r="F35" s="111"/>
      <c r="G35" s="112" t="s">
        <v>872</v>
      </c>
    </row>
    <row r="36" spans="1:7" ht="25.5">
      <c r="A36" s="108" t="s">
        <v>262</v>
      </c>
      <c r="B36" s="109" t="s">
        <v>263</v>
      </c>
      <c r="C36" s="108" t="s">
        <v>264</v>
      </c>
      <c r="D36" s="110" t="e">
        <f>ROUND(D38*100/D37,2)</f>
        <v>#DIV/0!</v>
      </c>
      <c r="E36" s="110" t="e">
        <f>ROUND(D38*100/D39,2)</f>
        <v>#DIV/0!</v>
      </c>
      <c r="F36" s="110" t="e">
        <f>ROUND(F38*100/F37,2)</f>
        <v>#DIV/0!</v>
      </c>
      <c r="G36" s="110" t="e">
        <f>ROUND(F38*100/F39,2)</f>
        <v>#DIV/0!</v>
      </c>
    </row>
    <row r="37" spans="1:7" ht="25.5">
      <c r="A37" s="34"/>
      <c r="B37" s="11" t="s">
        <v>265</v>
      </c>
      <c r="C37" s="7" t="s">
        <v>494</v>
      </c>
      <c r="D37" s="111"/>
      <c r="E37" s="112" t="s">
        <v>872</v>
      </c>
      <c r="F37" s="111"/>
      <c r="G37" s="112" t="s">
        <v>872</v>
      </c>
    </row>
    <row r="38" spans="1:7" ht="25.5">
      <c r="A38" s="113"/>
      <c r="B38" s="11" t="s">
        <v>266</v>
      </c>
      <c r="C38" s="7" t="s">
        <v>395</v>
      </c>
      <c r="D38" s="111"/>
      <c r="E38" s="112" t="s">
        <v>872</v>
      </c>
      <c r="F38" s="111"/>
      <c r="G38" s="112" t="s">
        <v>872</v>
      </c>
    </row>
    <row r="39" spans="1:7" ht="25.5">
      <c r="A39" s="37"/>
      <c r="B39" s="11" t="s">
        <v>267</v>
      </c>
      <c r="C39" s="7" t="s">
        <v>494</v>
      </c>
      <c r="D39" s="111"/>
      <c r="E39" s="112" t="s">
        <v>872</v>
      </c>
      <c r="F39" s="111"/>
      <c r="G39" s="112" t="s">
        <v>872</v>
      </c>
    </row>
    <row r="40" spans="1:7" ht="25.5">
      <c r="A40" s="108" t="s">
        <v>268</v>
      </c>
      <c r="B40" s="109" t="s">
        <v>269</v>
      </c>
      <c r="C40" s="108" t="s">
        <v>270</v>
      </c>
      <c r="D40" s="111"/>
      <c r="E40" s="110" t="e">
        <f>ROUND(D40*100/D41,2)</f>
        <v>#DIV/0!</v>
      </c>
      <c r="F40" s="111"/>
      <c r="G40" s="110" t="e">
        <f>ROUND(F40*100/F41,2)</f>
        <v>#DIV/0!</v>
      </c>
    </row>
    <row r="41" spans="1:7" ht="25.5">
      <c r="A41" s="37"/>
      <c r="B41" s="109" t="s">
        <v>271</v>
      </c>
      <c r="C41" s="108" t="s">
        <v>395</v>
      </c>
      <c r="D41" s="111"/>
      <c r="E41" s="112" t="s">
        <v>872</v>
      </c>
      <c r="F41" s="111"/>
      <c r="G41" s="112" t="s">
        <v>872</v>
      </c>
    </row>
    <row r="42" spans="1:7" ht="38.25">
      <c r="A42" s="108" t="s">
        <v>272</v>
      </c>
      <c r="B42" s="109" t="s">
        <v>273</v>
      </c>
      <c r="C42" s="108" t="s">
        <v>511</v>
      </c>
      <c r="D42" s="110" t="e">
        <f>ROUND((D43/D61)*10000,2)</f>
        <v>#DIV/0!</v>
      </c>
      <c r="E42" s="110" t="e">
        <f>ROUND(D43*100/D44,2)</f>
        <v>#DIV/0!</v>
      </c>
      <c r="F42" s="110" t="e">
        <f>ROUND((F43/F61)*10000,2)</f>
        <v>#DIV/0!</v>
      </c>
      <c r="G42" s="110" t="e">
        <f>ROUND(F43*100/F44,2)</f>
        <v>#DIV/0!</v>
      </c>
    </row>
    <row r="43" spans="1:7" ht="12.75">
      <c r="A43" s="37" t="s">
        <v>343</v>
      </c>
      <c r="B43" s="109" t="s">
        <v>274</v>
      </c>
      <c r="C43" s="108" t="s">
        <v>494</v>
      </c>
      <c r="D43" s="111"/>
      <c r="E43" s="112" t="s">
        <v>872</v>
      </c>
      <c r="F43" s="111"/>
      <c r="G43" s="112" t="s">
        <v>872</v>
      </c>
    </row>
    <row r="44" spans="1:7" ht="12.75">
      <c r="A44" s="37"/>
      <c r="B44" s="109" t="s">
        <v>215</v>
      </c>
      <c r="C44" s="108" t="s">
        <v>494</v>
      </c>
      <c r="D44" s="111"/>
      <c r="E44" s="112" t="s">
        <v>872</v>
      </c>
      <c r="F44" s="111"/>
      <c r="G44" s="112" t="s">
        <v>872</v>
      </c>
    </row>
    <row r="45" spans="1:7" ht="38.25">
      <c r="A45" s="108" t="s">
        <v>275</v>
      </c>
      <c r="B45" s="109" t="s">
        <v>276</v>
      </c>
      <c r="C45" s="108" t="s">
        <v>277</v>
      </c>
      <c r="D45" s="111"/>
      <c r="E45" s="110" t="e">
        <f>ROUND(D45*100/D46,2)</f>
        <v>#DIV/0!</v>
      </c>
      <c r="F45" s="111"/>
      <c r="G45" s="110" t="e">
        <f>ROUND(F45*100/F46,2)</f>
        <v>#DIV/0!</v>
      </c>
    </row>
    <row r="46" spans="1:7" ht="12.75">
      <c r="A46" s="37"/>
      <c r="B46" s="109" t="s">
        <v>278</v>
      </c>
      <c r="C46" s="108" t="s">
        <v>494</v>
      </c>
      <c r="D46" s="111"/>
      <c r="E46" s="112" t="s">
        <v>872</v>
      </c>
      <c r="F46" s="111"/>
      <c r="G46" s="112" t="s">
        <v>872</v>
      </c>
    </row>
    <row r="47" spans="1:7" ht="25.5">
      <c r="A47" s="108" t="s">
        <v>279</v>
      </c>
      <c r="B47" s="109" t="s">
        <v>280</v>
      </c>
      <c r="C47" s="108" t="s">
        <v>281</v>
      </c>
      <c r="D47" s="110" t="e">
        <f>ROUND((D48/D49)*10000,2)</f>
        <v>#DIV/0!</v>
      </c>
      <c r="E47" s="110" t="e">
        <f>ROUND(D48*100/D49,2)</f>
        <v>#DIV/0!</v>
      </c>
      <c r="F47" s="110" t="e">
        <f>ROUND((F48/F49)*10000,2)</f>
        <v>#DIV/0!</v>
      </c>
      <c r="G47" s="110" t="e">
        <f>ROUND(F48*100/F49,2)</f>
        <v>#DIV/0!</v>
      </c>
    </row>
    <row r="48" spans="1:7" ht="25.5">
      <c r="A48" s="37"/>
      <c r="B48" s="109" t="s">
        <v>282</v>
      </c>
      <c r="C48" s="108" t="s">
        <v>494</v>
      </c>
      <c r="D48" s="111"/>
      <c r="E48" s="112" t="s">
        <v>872</v>
      </c>
      <c r="F48" s="111"/>
      <c r="G48" s="112" t="s">
        <v>872</v>
      </c>
    </row>
    <row r="49" spans="1:7" ht="25.5">
      <c r="A49" s="37"/>
      <c r="B49" s="109" t="s">
        <v>283</v>
      </c>
      <c r="C49" s="108" t="s">
        <v>494</v>
      </c>
      <c r="D49" s="111"/>
      <c r="E49" s="112" t="s">
        <v>872</v>
      </c>
      <c r="F49" s="111"/>
      <c r="G49" s="112" t="s">
        <v>872</v>
      </c>
    </row>
    <row r="50" spans="1:7" ht="38.25">
      <c r="A50" s="108" t="s">
        <v>284</v>
      </c>
      <c r="B50" s="109" t="s">
        <v>285</v>
      </c>
      <c r="C50" s="108" t="s">
        <v>577</v>
      </c>
      <c r="D50" s="110" t="e">
        <f>ROUND((D51/D61)*1000,2)</f>
        <v>#DIV/0!</v>
      </c>
      <c r="E50" s="110" t="e">
        <f>ROUND(D51*100/D52,2)</f>
        <v>#DIV/0!</v>
      </c>
      <c r="F50" s="110" t="e">
        <f>ROUND((F51/F61)*1000,2)</f>
        <v>#DIV/0!</v>
      </c>
      <c r="G50" s="110" t="e">
        <f>ROUND(F51*100/F52,2)</f>
        <v>#DIV/0!</v>
      </c>
    </row>
    <row r="51" spans="1:7" ht="12.75">
      <c r="A51" s="37" t="s">
        <v>343</v>
      </c>
      <c r="B51" s="109" t="s">
        <v>286</v>
      </c>
      <c r="C51" s="108" t="s">
        <v>395</v>
      </c>
      <c r="D51" s="111"/>
      <c r="E51" s="112" t="s">
        <v>872</v>
      </c>
      <c r="F51" s="111"/>
      <c r="G51" s="112" t="s">
        <v>872</v>
      </c>
    </row>
    <row r="52" spans="1:7" ht="12.75">
      <c r="A52" s="37"/>
      <c r="B52" s="109" t="s">
        <v>287</v>
      </c>
      <c r="C52" s="108" t="s">
        <v>395</v>
      </c>
      <c r="D52" s="111"/>
      <c r="E52" s="112" t="s">
        <v>872</v>
      </c>
      <c r="F52" s="111"/>
      <c r="G52" s="112" t="s">
        <v>872</v>
      </c>
    </row>
    <row r="53" spans="1:7" ht="25.5">
      <c r="A53" s="108" t="s">
        <v>288</v>
      </c>
      <c r="B53" s="109" t="s">
        <v>289</v>
      </c>
      <c r="C53" s="108" t="s">
        <v>592</v>
      </c>
      <c r="D53" s="110" t="e">
        <f>ROUND((D54/D60)*10000,2)</f>
        <v>#DIV/0!</v>
      </c>
      <c r="E53" s="110" t="e">
        <f>ROUND(D54*100/D55,2)</f>
        <v>#DIV/0!</v>
      </c>
      <c r="F53" s="110" t="e">
        <f>ROUND((F54/F60)*10000,2)</f>
        <v>#DIV/0!</v>
      </c>
      <c r="G53" s="110" t="e">
        <f>ROUND(F54*100/F55,2)</f>
        <v>#DIV/0!</v>
      </c>
    </row>
    <row r="54" spans="1:7" ht="25.5">
      <c r="A54" s="108"/>
      <c r="B54" s="109" t="s">
        <v>290</v>
      </c>
      <c r="C54" s="108" t="s">
        <v>395</v>
      </c>
      <c r="D54" s="111"/>
      <c r="E54" s="112" t="s">
        <v>872</v>
      </c>
      <c r="F54" s="111"/>
      <c r="G54" s="112" t="s">
        <v>872</v>
      </c>
    </row>
    <row r="55" spans="1:7" ht="25.5">
      <c r="A55" s="37"/>
      <c r="B55" s="109" t="s">
        <v>630</v>
      </c>
      <c r="C55" s="108" t="s">
        <v>395</v>
      </c>
      <c r="D55" s="111"/>
      <c r="E55" s="112" t="s">
        <v>872</v>
      </c>
      <c r="F55" s="111"/>
      <c r="G55" s="112" t="s">
        <v>872</v>
      </c>
    </row>
    <row r="56" spans="1:7" ht="12.75">
      <c r="A56" s="108" t="s">
        <v>291</v>
      </c>
      <c r="B56" s="109" t="s">
        <v>292</v>
      </c>
      <c r="C56" s="108" t="s">
        <v>67</v>
      </c>
      <c r="D56" s="111"/>
      <c r="E56" s="112" t="s">
        <v>872</v>
      </c>
      <c r="F56" s="111"/>
      <c r="G56" s="112" t="s">
        <v>872</v>
      </c>
    </row>
    <row r="57" spans="1:7" ht="12.75">
      <c r="A57" s="108" t="s">
        <v>293</v>
      </c>
      <c r="B57" s="109" t="s">
        <v>1031</v>
      </c>
      <c r="C57" s="108" t="s">
        <v>67</v>
      </c>
      <c r="D57" s="111"/>
      <c r="E57" s="112" t="s">
        <v>872</v>
      </c>
      <c r="F57" s="111"/>
      <c r="G57" s="112" t="s">
        <v>872</v>
      </c>
    </row>
    <row r="59" ht="12.75">
      <c r="B59" s="78" t="s">
        <v>652</v>
      </c>
    </row>
    <row r="60" spans="1:7" ht="25.5">
      <c r="A60" s="37"/>
      <c r="B60" s="109" t="s">
        <v>932</v>
      </c>
      <c r="C60" s="108" t="s">
        <v>395</v>
      </c>
      <c r="D60" s="114"/>
      <c r="E60" s="112" t="s">
        <v>872</v>
      </c>
      <c r="F60" s="114"/>
      <c r="G60" s="112" t="s">
        <v>872</v>
      </c>
    </row>
    <row r="61" spans="1:7" ht="12.75">
      <c r="A61" s="37"/>
      <c r="B61" s="109" t="s">
        <v>653</v>
      </c>
      <c r="C61" s="108" t="s">
        <v>395</v>
      </c>
      <c r="D61" s="114"/>
      <c r="E61" s="112" t="s">
        <v>872</v>
      </c>
      <c r="F61" s="114"/>
      <c r="G61" s="112" t="s">
        <v>872</v>
      </c>
    </row>
    <row r="62" spans="1:7" ht="25.5">
      <c r="A62" s="37" t="s">
        <v>343</v>
      </c>
      <c r="B62" s="8" t="s">
        <v>654</v>
      </c>
      <c r="C62" s="108" t="s">
        <v>1067</v>
      </c>
      <c r="D62" s="114"/>
      <c r="E62" s="112" t="s">
        <v>872</v>
      </c>
      <c r="F62" s="114"/>
      <c r="G62" s="112" t="s">
        <v>872</v>
      </c>
    </row>
    <row r="63" spans="1:7" ht="12.75">
      <c r="A63" s="227" t="s">
        <v>1032</v>
      </c>
      <c r="B63" s="227"/>
      <c r="C63" s="227"/>
      <c r="D63" s="227"/>
      <c r="E63" s="227"/>
      <c r="F63" s="227"/>
      <c r="G63" s="227"/>
    </row>
  </sheetData>
  <mergeCells count="12">
    <mergeCell ref="A5:G5"/>
    <mergeCell ref="C6:G6"/>
    <mergeCell ref="A7:A10"/>
    <mergeCell ref="B7:B10"/>
    <mergeCell ref="C7:C10"/>
    <mergeCell ref="D7:G8"/>
    <mergeCell ref="D9:E9"/>
    <mergeCell ref="F9:G9"/>
    <mergeCell ref="A12:C12"/>
    <mergeCell ref="D12:E12"/>
    <mergeCell ref="F12:G12"/>
    <mergeCell ref="A63:G6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G97"/>
  <sheetViews>
    <sheetView workbookViewId="0" topLeftCell="A4">
      <selection activeCell="C14" sqref="C14"/>
    </sheetView>
  </sheetViews>
  <sheetFormatPr defaultColWidth="9.140625" defaultRowHeight="12.75"/>
  <cols>
    <col min="1" max="1" width="9.140625" style="78" customWidth="1"/>
    <col min="2" max="2" width="72.7109375" style="78" customWidth="1"/>
    <col min="3" max="3" width="34.8515625" style="78" customWidth="1"/>
    <col min="4" max="16384" width="9.140625" style="78" customWidth="1"/>
  </cols>
  <sheetData>
    <row r="4" spans="1:7" ht="12.75">
      <c r="A4" s="24"/>
      <c r="B4" s="25"/>
      <c r="C4" s="24"/>
      <c r="D4" s="26"/>
      <c r="E4" s="24"/>
      <c r="F4" s="24"/>
      <c r="G4" s="24"/>
    </row>
    <row r="5" spans="1:7" ht="12.75">
      <c r="A5" s="212" t="s">
        <v>866</v>
      </c>
      <c r="B5" s="213"/>
      <c r="C5" s="213"/>
      <c r="D5" s="213"/>
      <c r="E5" s="213"/>
      <c r="F5" s="213"/>
      <c r="G5" s="213"/>
    </row>
    <row r="6" spans="1:7" ht="12.75">
      <c r="A6" s="177"/>
      <c r="B6" s="176" t="s">
        <v>330</v>
      </c>
      <c r="C6" s="219"/>
      <c r="D6" s="219"/>
      <c r="E6" s="219"/>
      <c r="F6" s="219"/>
      <c r="G6" s="219"/>
    </row>
    <row r="7" spans="1:7" ht="12.75">
      <c r="A7" s="215" t="s">
        <v>331</v>
      </c>
      <c r="B7" s="215" t="s">
        <v>332</v>
      </c>
      <c r="C7" s="215" t="s">
        <v>333</v>
      </c>
      <c r="D7" s="215" t="s">
        <v>334</v>
      </c>
      <c r="E7" s="215"/>
      <c r="F7" s="215"/>
      <c r="G7" s="215"/>
    </row>
    <row r="8" spans="1:7" ht="12.75">
      <c r="A8" s="215"/>
      <c r="B8" s="215"/>
      <c r="C8" s="215"/>
      <c r="D8" s="215"/>
      <c r="E8" s="215"/>
      <c r="F8" s="215"/>
      <c r="G8" s="215"/>
    </row>
    <row r="9" spans="1:7" ht="12.75">
      <c r="A9" s="215"/>
      <c r="B9" s="215"/>
      <c r="C9" s="215"/>
      <c r="D9" s="215" t="s">
        <v>335</v>
      </c>
      <c r="E9" s="215"/>
      <c r="F9" s="215" t="s">
        <v>336</v>
      </c>
      <c r="G9" s="215"/>
    </row>
    <row r="10" spans="1:7" ht="38.25">
      <c r="A10" s="215"/>
      <c r="B10" s="215"/>
      <c r="C10" s="215"/>
      <c r="D10" s="108" t="s">
        <v>337</v>
      </c>
      <c r="E10" s="108" t="s">
        <v>338</v>
      </c>
      <c r="F10" s="108" t="s">
        <v>337</v>
      </c>
      <c r="G10" s="108" t="s">
        <v>338</v>
      </c>
    </row>
    <row r="11" spans="1:7" ht="12.75">
      <c r="A11" s="108">
        <v>1</v>
      </c>
      <c r="B11" s="108">
        <v>2</v>
      </c>
      <c r="C11" s="108">
        <v>3</v>
      </c>
      <c r="D11" s="179">
        <v>4</v>
      </c>
      <c r="E11" s="108">
        <v>5</v>
      </c>
      <c r="F11" s="108">
        <v>6</v>
      </c>
      <c r="G11" s="108">
        <v>7</v>
      </c>
    </row>
    <row r="12" spans="1:7" ht="12.75">
      <c r="A12" s="228" t="s">
        <v>1033</v>
      </c>
      <c r="B12" s="217"/>
      <c r="C12" s="217"/>
      <c r="D12" s="217"/>
      <c r="E12" s="217"/>
      <c r="F12" s="217"/>
      <c r="G12" s="193"/>
    </row>
    <row r="13" spans="1:7" ht="12.75">
      <c r="A13" s="181"/>
      <c r="B13" s="180"/>
      <c r="C13" s="180"/>
      <c r="D13" s="180"/>
      <c r="E13" s="180"/>
      <c r="F13" s="180"/>
      <c r="G13" s="182"/>
    </row>
    <row r="14" spans="1:7" ht="25.5">
      <c r="A14" s="115" t="s">
        <v>1034</v>
      </c>
      <c r="B14" s="116" t="s">
        <v>1035</v>
      </c>
      <c r="C14" s="117" t="s">
        <v>1036</v>
      </c>
      <c r="D14" s="58" t="e">
        <f>ROUND((D15/D97)*10000,2)</f>
        <v>#DIV/0!</v>
      </c>
      <c r="E14" s="112" t="s">
        <v>872</v>
      </c>
      <c r="F14" s="58" t="e">
        <f>ROUND((F15/F97)*10000,2)</f>
        <v>#DIV/0!</v>
      </c>
      <c r="G14" s="112" t="s">
        <v>872</v>
      </c>
    </row>
    <row r="15" spans="1:7" ht="25.5">
      <c r="A15" s="115"/>
      <c r="B15" s="116" t="s">
        <v>1037</v>
      </c>
      <c r="C15" s="117" t="s">
        <v>494</v>
      </c>
      <c r="D15" s="111"/>
      <c r="E15" s="112" t="s">
        <v>872</v>
      </c>
      <c r="F15" s="111"/>
      <c r="G15" s="112" t="s">
        <v>872</v>
      </c>
    </row>
    <row r="16" spans="1:7" ht="25.5">
      <c r="A16" s="115" t="s">
        <v>1038</v>
      </c>
      <c r="B16" s="116" t="s">
        <v>1039</v>
      </c>
      <c r="C16" s="117" t="s">
        <v>1040</v>
      </c>
      <c r="D16" s="111"/>
      <c r="E16" s="58" t="e">
        <f>ROUND(D16*100/D96,2)</f>
        <v>#DIV/0!</v>
      </c>
      <c r="F16" s="111"/>
      <c r="G16" s="58" t="e">
        <f>ROUND(F16*100/F96,2)</f>
        <v>#DIV/0!</v>
      </c>
    </row>
    <row r="17" spans="1:7" ht="25.5">
      <c r="A17" s="115" t="s">
        <v>1041</v>
      </c>
      <c r="B17" s="116" t="s">
        <v>1042</v>
      </c>
      <c r="C17" s="117" t="s">
        <v>1040</v>
      </c>
      <c r="D17" s="111"/>
      <c r="E17" s="58" t="e">
        <f>ROUND(D17*100/D96,2)</f>
        <v>#DIV/0!</v>
      </c>
      <c r="F17" s="111"/>
      <c r="G17" s="58" t="e">
        <f>ROUND(F17*100/F96,2)</f>
        <v>#DIV/0!</v>
      </c>
    </row>
    <row r="18" spans="1:7" ht="25.5">
      <c r="A18" s="115" t="s">
        <v>1043</v>
      </c>
      <c r="B18" s="116" t="s">
        <v>1044</v>
      </c>
      <c r="C18" s="117" t="s">
        <v>1045</v>
      </c>
      <c r="D18" s="58" t="e">
        <f>ROUND((D19/D97)*100000,2)</f>
        <v>#DIV/0!</v>
      </c>
      <c r="E18" s="112" t="s">
        <v>872</v>
      </c>
      <c r="F18" s="58" t="e">
        <f>ROUND((F19/F97)*100000,2)</f>
        <v>#DIV/0!</v>
      </c>
      <c r="G18" s="112" t="s">
        <v>872</v>
      </c>
    </row>
    <row r="19" spans="1:7" ht="25.5">
      <c r="A19" s="115"/>
      <c r="B19" s="116" t="s">
        <v>1046</v>
      </c>
      <c r="C19" s="117" t="s">
        <v>395</v>
      </c>
      <c r="D19" s="111"/>
      <c r="E19" s="112" t="s">
        <v>872</v>
      </c>
      <c r="F19" s="111"/>
      <c r="G19" s="112" t="s">
        <v>872</v>
      </c>
    </row>
    <row r="20" spans="1:7" ht="25.5">
      <c r="A20" s="115" t="s">
        <v>1047</v>
      </c>
      <c r="B20" s="118" t="s">
        <v>1048</v>
      </c>
      <c r="C20" s="117" t="s">
        <v>407</v>
      </c>
      <c r="D20" s="58" t="e">
        <f>ROUND(D21*2/(D22+D23+D24),2)</f>
        <v>#DIV/0!</v>
      </c>
      <c r="E20" s="112" t="s">
        <v>872</v>
      </c>
      <c r="F20" s="58" t="e">
        <f>ROUND(F21*2/(F22+F23+F24),2)</f>
        <v>#DIV/0!</v>
      </c>
      <c r="G20" s="112" t="s">
        <v>872</v>
      </c>
    </row>
    <row r="21" spans="1:7" ht="25.5">
      <c r="A21" s="34"/>
      <c r="B21" s="11" t="s">
        <v>1049</v>
      </c>
      <c r="C21" s="119" t="s">
        <v>409</v>
      </c>
      <c r="D21" s="113"/>
      <c r="E21" s="112" t="s">
        <v>872</v>
      </c>
      <c r="F21" s="111"/>
      <c r="G21" s="112" t="s">
        <v>872</v>
      </c>
    </row>
    <row r="22" spans="1:7" ht="25.5">
      <c r="A22" s="34"/>
      <c r="B22" s="11" t="s">
        <v>1050</v>
      </c>
      <c r="C22" s="119" t="s">
        <v>395</v>
      </c>
      <c r="D22" s="113"/>
      <c r="E22" s="112" t="s">
        <v>872</v>
      </c>
      <c r="F22" s="111"/>
      <c r="G22" s="112" t="s">
        <v>872</v>
      </c>
    </row>
    <row r="23" spans="1:7" ht="25.5">
      <c r="A23" s="34"/>
      <c r="B23" s="11" t="s">
        <v>1051</v>
      </c>
      <c r="C23" s="119" t="s">
        <v>395</v>
      </c>
      <c r="D23" s="113"/>
      <c r="E23" s="112" t="s">
        <v>872</v>
      </c>
      <c r="F23" s="111"/>
      <c r="G23" s="112" t="s">
        <v>872</v>
      </c>
    </row>
    <row r="24" spans="1:7" ht="25.5">
      <c r="A24" s="34"/>
      <c r="B24" s="11" t="s">
        <v>1052</v>
      </c>
      <c r="C24" s="119" t="s">
        <v>395</v>
      </c>
      <c r="D24" s="113"/>
      <c r="E24" s="112" t="s">
        <v>872</v>
      </c>
      <c r="F24" s="111"/>
      <c r="G24" s="112" t="s">
        <v>872</v>
      </c>
    </row>
    <row r="25" spans="1:7" ht="25.5">
      <c r="A25" s="115" t="s">
        <v>1053</v>
      </c>
      <c r="B25" s="116" t="s">
        <v>1054</v>
      </c>
      <c r="C25" s="117" t="s">
        <v>407</v>
      </c>
      <c r="D25" s="58" t="e">
        <f>ROUND(D26/D27,2)</f>
        <v>#DIV/0!</v>
      </c>
      <c r="E25" s="112" t="s">
        <v>872</v>
      </c>
      <c r="F25" s="58" t="e">
        <f>ROUND(F26/F27,2)</f>
        <v>#DIV/0!</v>
      </c>
      <c r="G25" s="112" t="s">
        <v>872</v>
      </c>
    </row>
    <row r="26" spans="1:7" ht="25.5">
      <c r="A26" s="37"/>
      <c r="B26" s="11" t="s">
        <v>1055</v>
      </c>
      <c r="C26" s="15" t="s">
        <v>409</v>
      </c>
      <c r="D26" s="113"/>
      <c r="E26" s="112" t="s">
        <v>872</v>
      </c>
      <c r="F26" s="111"/>
      <c r="G26" s="112" t="s">
        <v>872</v>
      </c>
    </row>
    <row r="27" spans="1:7" ht="25.5">
      <c r="A27" s="37"/>
      <c r="B27" s="11" t="s">
        <v>1056</v>
      </c>
      <c r="C27" s="15" t="s">
        <v>1067</v>
      </c>
      <c r="D27" s="113"/>
      <c r="E27" s="112" t="s">
        <v>872</v>
      </c>
      <c r="F27" s="111"/>
      <c r="G27" s="112" t="s">
        <v>872</v>
      </c>
    </row>
    <row r="28" spans="1:7" ht="25.5">
      <c r="A28" s="115" t="s">
        <v>1057</v>
      </c>
      <c r="B28" s="116" t="s">
        <v>1058</v>
      </c>
      <c r="C28" s="117" t="s">
        <v>1059</v>
      </c>
      <c r="D28" s="111"/>
      <c r="E28" s="58" t="e">
        <f>ROUND(D28*100/D29,2)</f>
        <v>#DIV/0!</v>
      </c>
      <c r="F28" s="111"/>
      <c r="G28" s="58" t="e">
        <f>ROUND(F28*100/F29,2)</f>
        <v>#DIV/0!</v>
      </c>
    </row>
    <row r="29" spans="1:7" ht="25.5">
      <c r="A29" s="115"/>
      <c r="B29" s="11" t="s">
        <v>1060</v>
      </c>
      <c r="C29" s="117" t="s">
        <v>395</v>
      </c>
      <c r="D29" s="111"/>
      <c r="E29" s="112" t="s">
        <v>872</v>
      </c>
      <c r="F29" s="111"/>
      <c r="G29" s="112" t="s">
        <v>872</v>
      </c>
    </row>
    <row r="30" spans="1:7" ht="25.5">
      <c r="A30" s="115" t="s">
        <v>1061</v>
      </c>
      <c r="B30" s="116" t="s">
        <v>1062</v>
      </c>
      <c r="C30" s="117" t="s">
        <v>1063</v>
      </c>
      <c r="D30" s="111"/>
      <c r="E30" s="58" t="e">
        <f>ROUND(D30*100/D29,2)</f>
        <v>#DIV/0!</v>
      </c>
      <c r="F30" s="111"/>
      <c r="G30" s="58" t="e">
        <f>ROUND(F30*100/F29,2)</f>
        <v>#DIV/0!</v>
      </c>
    </row>
    <row r="31" spans="1:7" ht="25.5">
      <c r="A31" s="115" t="s">
        <v>1064</v>
      </c>
      <c r="B31" s="116" t="s">
        <v>295</v>
      </c>
      <c r="C31" s="117" t="s">
        <v>296</v>
      </c>
      <c r="D31" s="111"/>
      <c r="E31" s="58" t="e">
        <f>ROUND(D31*100/D32,2)</f>
        <v>#DIV/0!</v>
      </c>
      <c r="F31" s="111"/>
      <c r="G31" s="58" t="e">
        <f>ROUND(F31*100/F32,2)</f>
        <v>#DIV/0!</v>
      </c>
    </row>
    <row r="32" spans="1:7" ht="12.75">
      <c r="A32" s="115"/>
      <c r="B32" s="116" t="s">
        <v>297</v>
      </c>
      <c r="C32" s="117" t="s">
        <v>395</v>
      </c>
      <c r="D32" s="111"/>
      <c r="E32" s="112" t="s">
        <v>872</v>
      </c>
      <c r="F32" s="111"/>
      <c r="G32" s="112" t="s">
        <v>872</v>
      </c>
    </row>
    <row r="33" spans="1:7" ht="25.5">
      <c r="A33" s="115" t="s">
        <v>298</v>
      </c>
      <c r="B33" s="116" t="s">
        <v>299</v>
      </c>
      <c r="C33" s="117" t="s">
        <v>300</v>
      </c>
      <c r="D33" s="58" t="e">
        <f>ROUND(D34/D35,2)</f>
        <v>#DIV/0!</v>
      </c>
      <c r="E33" s="112" t="s">
        <v>872</v>
      </c>
      <c r="F33" s="58" t="e">
        <f>ROUND(F34/F35,2)</f>
        <v>#DIV/0!</v>
      </c>
      <c r="G33" s="112" t="s">
        <v>872</v>
      </c>
    </row>
    <row r="34" spans="1:7" ht="12.75">
      <c r="A34" s="115"/>
      <c r="B34" s="116" t="s">
        <v>301</v>
      </c>
      <c r="C34" s="117" t="s">
        <v>395</v>
      </c>
      <c r="D34" s="111"/>
      <c r="E34" s="112" t="s">
        <v>872</v>
      </c>
      <c r="F34" s="111"/>
      <c r="G34" s="112" t="s">
        <v>872</v>
      </c>
    </row>
    <row r="35" spans="1:7" ht="25.5">
      <c r="A35" s="115"/>
      <c r="B35" s="116" t="s">
        <v>302</v>
      </c>
      <c r="C35" s="117" t="s">
        <v>395</v>
      </c>
      <c r="D35" s="111"/>
      <c r="E35" s="112" t="s">
        <v>872</v>
      </c>
      <c r="F35" s="111"/>
      <c r="G35" s="112" t="s">
        <v>872</v>
      </c>
    </row>
    <row r="36" spans="1:7" ht="25.5">
      <c r="A36" s="116" t="s">
        <v>303</v>
      </c>
      <c r="B36" s="118" t="s">
        <v>304</v>
      </c>
      <c r="C36" s="117" t="s">
        <v>305</v>
      </c>
      <c r="D36" s="111"/>
      <c r="E36" s="58" t="e">
        <f>ROUND(D36*100/D38,2)</f>
        <v>#DIV/0!</v>
      </c>
      <c r="F36" s="111"/>
      <c r="G36" s="58" t="e">
        <f>ROUND(F36*100/F38,2)</f>
        <v>#DIV/0!</v>
      </c>
    </row>
    <row r="37" spans="1:7" ht="38.25">
      <c r="A37" s="116"/>
      <c r="B37" s="118" t="s">
        <v>306</v>
      </c>
      <c r="C37" s="117" t="s">
        <v>307</v>
      </c>
      <c r="D37" s="111"/>
      <c r="E37" s="58" t="e">
        <f>ROUND(D37*100/D39,2)</f>
        <v>#DIV/0!</v>
      </c>
      <c r="F37" s="111"/>
      <c r="G37" s="58" t="e">
        <f>ROUND(F37*100/F39,2)</f>
        <v>#DIV/0!</v>
      </c>
    </row>
    <row r="38" spans="1:7" ht="12.75">
      <c r="A38" s="115"/>
      <c r="B38" s="120" t="s">
        <v>1089</v>
      </c>
      <c r="C38" s="15" t="s">
        <v>395</v>
      </c>
      <c r="D38" s="111"/>
      <c r="E38" s="112" t="s">
        <v>872</v>
      </c>
      <c r="F38" s="111"/>
      <c r="G38" s="112" t="s">
        <v>872</v>
      </c>
    </row>
    <row r="39" spans="1:7" ht="25.5">
      <c r="A39" s="115"/>
      <c r="B39" s="120" t="s">
        <v>1090</v>
      </c>
      <c r="C39" s="15" t="s">
        <v>395</v>
      </c>
      <c r="D39" s="111"/>
      <c r="E39" s="112" t="s">
        <v>872</v>
      </c>
      <c r="F39" s="111"/>
      <c r="G39" s="112" t="s">
        <v>872</v>
      </c>
    </row>
    <row r="40" spans="1:7" ht="38.25">
      <c r="A40" s="115" t="s">
        <v>1091</v>
      </c>
      <c r="B40" s="116" t="s">
        <v>1092</v>
      </c>
      <c r="C40" s="117" t="s">
        <v>1093</v>
      </c>
      <c r="D40" s="58" t="e">
        <f>ROUND(D43*100/D41,2)</f>
        <v>#DIV/0!</v>
      </c>
      <c r="E40" s="58" t="e">
        <f>ROUND(D43*100/D42,2)</f>
        <v>#DIV/0!</v>
      </c>
      <c r="F40" s="58" t="e">
        <f>ROUND(F43*100/F41,2)</f>
        <v>#DIV/0!</v>
      </c>
      <c r="G40" s="58" t="e">
        <f>ROUND(F43*100/F42,2)</f>
        <v>#DIV/0!</v>
      </c>
    </row>
    <row r="41" spans="1:7" ht="25.5">
      <c r="A41" s="34"/>
      <c r="B41" s="11" t="s">
        <v>1094</v>
      </c>
      <c r="C41" s="7" t="s">
        <v>494</v>
      </c>
      <c r="D41" s="15"/>
      <c r="E41" s="112" t="s">
        <v>872</v>
      </c>
      <c r="F41" s="111"/>
      <c r="G41" s="112" t="s">
        <v>872</v>
      </c>
    </row>
    <row r="42" spans="1:7" ht="12.75">
      <c r="A42" s="34"/>
      <c r="B42" s="11" t="s">
        <v>1095</v>
      </c>
      <c r="C42" s="7" t="s">
        <v>494</v>
      </c>
      <c r="D42" s="15"/>
      <c r="E42" s="112" t="s">
        <v>872</v>
      </c>
      <c r="F42" s="111"/>
      <c r="G42" s="112" t="s">
        <v>872</v>
      </c>
    </row>
    <row r="43" spans="1:7" ht="12.75">
      <c r="A43" s="34"/>
      <c r="B43" s="11" t="s">
        <v>344</v>
      </c>
      <c r="C43" s="7" t="s">
        <v>395</v>
      </c>
      <c r="D43" s="15"/>
      <c r="E43" s="112" t="s">
        <v>872</v>
      </c>
      <c r="F43" s="111"/>
      <c r="G43" s="112" t="s">
        <v>872</v>
      </c>
    </row>
    <row r="44" spans="1:7" ht="25.5">
      <c r="A44" s="115" t="s">
        <v>345</v>
      </c>
      <c r="B44" s="116" t="s">
        <v>346</v>
      </c>
      <c r="C44" s="117" t="s">
        <v>347</v>
      </c>
      <c r="D44" s="58" t="e">
        <f>ROUND(D47*100/D45,2)</f>
        <v>#DIV/0!</v>
      </c>
      <c r="E44" s="58" t="e">
        <f>ROUND(D47*100/D46,2)</f>
        <v>#DIV/0!</v>
      </c>
      <c r="F44" s="58" t="e">
        <f>ROUND(F47*100/F45,2)</f>
        <v>#DIV/0!</v>
      </c>
      <c r="G44" s="58" t="e">
        <f>ROUND(F47*100/F46,2)</f>
        <v>#DIV/0!</v>
      </c>
    </row>
    <row r="45" spans="1:7" ht="25.5">
      <c r="A45" s="34"/>
      <c r="B45" s="11" t="s">
        <v>348</v>
      </c>
      <c r="C45" s="15" t="s">
        <v>494</v>
      </c>
      <c r="D45" s="15"/>
      <c r="E45" s="112" t="s">
        <v>872</v>
      </c>
      <c r="F45" s="111"/>
      <c r="G45" s="112" t="s">
        <v>872</v>
      </c>
    </row>
    <row r="46" spans="1:7" ht="25.5">
      <c r="A46" s="34"/>
      <c r="B46" s="11" t="s">
        <v>349</v>
      </c>
      <c r="C46" s="15" t="s">
        <v>494</v>
      </c>
      <c r="D46" s="15"/>
      <c r="E46" s="112" t="s">
        <v>872</v>
      </c>
      <c r="F46" s="111"/>
      <c r="G46" s="112" t="s">
        <v>872</v>
      </c>
    </row>
    <row r="47" spans="1:7" ht="12.75">
      <c r="A47" s="34"/>
      <c r="B47" s="11" t="s">
        <v>350</v>
      </c>
      <c r="C47" s="15" t="s">
        <v>395</v>
      </c>
      <c r="D47" s="15"/>
      <c r="E47" s="112" t="s">
        <v>872</v>
      </c>
      <c r="F47" s="111"/>
      <c r="G47" s="112" t="s">
        <v>872</v>
      </c>
    </row>
    <row r="48" spans="1:7" ht="38.25">
      <c r="A48" s="115" t="s">
        <v>351</v>
      </c>
      <c r="B48" s="116" t="s">
        <v>352</v>
      </c>
      <c r="C48" s="117" t="s">
        <v>1093</v>
      </c>
      <c r="D48" s="58" t="e">
        <f>ROUND(D51*100/D49,2)</f>
        <v>#DIV/0!</v>
      </c>
      <c r="E48" s="58" t="e">
        <f>ROUND(D51*100/D50,2)</f>
        <v>#DIV/0!</v>
      </c>
      <c r="F48" s="58" t="e">
        <f>ROUND(F51*100/F49,2)</f>
        <v>#DIV/0!</v>
      </c>
      <c r="G48" s="58" t="e">
        <f>ROUND(F51*100/F50,2)</f>
        <v>#DIV/0!</v>
      </c>
    </row>
    <row r="49" spans="1:7" ht="25.5">
      <c r="A49" s="34"/>
      <c r="B49" s="11" t="s">
        <v>353</v>
      </c>
      <c r="C49" s="15" t="s">
        <v>494</v>
      </c>
      <c r="D49" s="15"/>
      <c r="E49" s="112" t="s">
        <v>872</v>
      </c>
      <c r="F49" s="111"/>
      <c r="G49" s="112" t="s">
        <v>872</v>
      </c>
    </row>
    <row r="50" spans="1:7" ht="12.75">
      <c r="A50" s="34"/>
      <c r="B50" s="11" t="s">
        <v>354</v>
      </c>
      <c r="C50" s="15" t="s">
        <v>494</v>
      </c>
      <c r="D50" s="15"/>
      <c r="E50" s="112" t="s">
        <v>872</v>
      </c>
      <c r="F50" s="111"/>
      <c r="G50" s="112" t="s">
        <v>872</v>
      </c>
    </row>
    <row r="51" spans="1:7" ht="12.75">
      <c r="A51" s="34"/>
      <c r="B51" s="11" t="s">
        <v>355</v>
      </c>
      <c r="C51" s="15" t="s">
        <v>395</v>
      </c>
      <c r="D51" s="15"/>
      <c r="E51" s="112" t="s">
        <v>872</v>
      </c>
      <c r="F51" s="111"/>
      <c r="G51" s="112" t="s">
        <v>872</v>
      </c>
    </row>
    <row r="52" spans="1:7" ht="25.5">
      <c r="A52" s="115" t="s">
        <v>356</v>
      </c>
      <c r="B52" s="121" t="s">
        <v>357</v>
      </c>
      <c r="C52" s="122" t="s">
        <v>358</v>
      </c>
      <c r="D52" s="58" t="e">
        <f>ROUND(D54*1000/D53,2)</f>
        <v>#DIV/0!</v>
      </c>
      <c r="E52" s="112" t="s">
        <v>872</v>
      </c>
      <c r="F52" s="58" t="e">
        <f>ROUND(F54*1000/F53,2)</f>
        <v>#DIV/0!</v>
      </c>
      <c r="G52" s="112" t="s">
        <v>872</v>
      </c>
    </row>
    <row r="53" spans="1:7" ht="12.75">
      <c r="A53" s="34"/>
      <c r="B53" s="123" t="s">
        <v>359</v>
      </c>
      <c r="C53" s="119" t="s">
        <v>395</v>
      </c>
      <c r="D53" s="15"/>
      <c r="E53" s="112" t="s">
        <v>872</v>
      </c>
      <c r="F53" s="111"/>
      <c r="G53" s="112" t="s">
        <v>872</v>
      </c>
    </row>
    <row r="54" spans="1:7" ht="25.5">
      <c r="A54" s="34"/>
      <c r="B54" s="11" t="s">
        <v>360</v>
      </c>
      <c r="C54" s="119" t="s">
        <v>395</v>
      </c>
      <c r="D54" s="15"/>
      <c r="E54" s="112" t="s">
        <v>872</v>
      </c>
      <c r="F54" s="111"/>
      <c r="G54" s="112" t="s">
        <v>872</v>
      </c>
    </row>
    <row r="55" spans="1:7" ht="25.5">
      <c r="A55" s="115" t="s">
        <v>361</v>
      </c>
      <c r="B55" s="116" t="s">
        <v>362</v>
      </c>
      <c r="C55" s="117" t="s">
        <v>363</v>
      </c>
      <c r="D55" s="58">
        <f>D56</f>
        <v>0</v>
      </c>
      <c r="E55" s="58" t="e">
        <f>ROUND(D56*100/D57,2)</f>
        <v>#DIV/0!</v>
      </c>
      <c r="F55" s="58">
        <f>F56</f>
        <v>0</v>
      </c>
      <c r="G55" s="58" t="e">
        <f>ROUND(F56*100/F57,2)</f>
        <v>#DIV/0!</v>
      </c>
    </row>
    <row r="56" spans="1:7" ht="25.5">
      <c r="A56" s="115"/>
      <c r="B56" s="116" t="s">
        <v>364</v>
      </c>
      <c r="C56" s="117" t="s">
        <v>395</v>
      </c>
      <c r="D56" s="15"/>
      <c r="E56" s="112" t="s">
        <v>872</v>
      </c>
      <c r="F56" s="111"/>
      <c r="G56" s="112" t="s">
        <v>872</v>
      </c>
    </row>
    <row r="57" spans="1:7" ht="12.75">
      <c r="A57" s="115"/>
      <c r="B57" s="116" t="s">
        <v>365</v>
      </c>
      <c r="C57" s="117" t="s">
        <v>395</v>
      </c>
      <c r="D57" s="15"/>
      <c r="E57" s="112" t="s">
        <v>872</v>
      </c>
      <c r="F57" s="111"/>
      <c r="G57" s="112" t="s">
        <v>872</v>
      </c>
    </row>
    <row r="58" spans="1:7" ht="38.25">
      <c r="A58" s="115" t="s">
        <v>366</v>
      </c>
      <c r="B58" s="116" t="s">
        <v>367</v>
      </c>
      <c r="C58" s="117" t="s">
        <v>368</v>
      </c>
      <c r="D58" s="111"/>
      <c r="E58" s="58" t="e">
        <f>ROUND(D58*100/D59,2)</f>
        <v>#DIV/0!</v>
      </c>
      <c r="F58" s="111"/>
      <c r="G58" s="58" t="e">
        <f>ROUND(F58*100/F59,2)</f>
        <v>#DIV/0!</v>
      </c>
    </row>
    <row r="59" spans="1:7" ht="12.75">
      <c r="A59" s="34"/>
      <c r="B59" s="11" t="s">
        <v>369</v>
      </c>
      <c r="C59" s="119" t="s">
        <v>494</v>
      </c>
      <c r="D59" s="15"/>
      <c r="E59" s="112" t="s">
        <v>872</v>
      </c>
      <c r="F59" s="111"/>
      <c r="G59" s="112" t="s">
        <v>872</v>
      </c>
    </row>
    <row r="60" spans="1:7" ht="25.5">
      <c r="A60" s="115" t="s">
        <v>370</v>
      </c>
      <c r="B60" s="116" t="s">
        <v>371</v>
      </c>
      <c r="C60" s="117" t="s">
        <v>372</v>
      </c>
      <c r="D60" s="58" t="e">
        <f>ROUND(D61*1000/D62,2)</f>
        <v>#DIV/0!</v>
      </c>
      <c r="E60" s="58" t="e">
        <f>ROUND(D61*100/D62,2)</f>
        <v>#DIV/0!</v>
      </c>
      <c r="F60" s="58" t="e">
        <f>ROUND(F61*1000/F62,2)</f>
        <v>#DIV/0!</v>
      </c>
      <c r="G60" s="58" t="e">
        <f>ROUND(F61*100/F62,2)</f>
        <v>#DIV/0!</v>
      </c>
    </row>
    <row r="61" spans="1:7" ht="25.5">
      <c r="A61" s="115"/>
      <c r="B61" s="116" t="s">
        <v>373</v>
      </c>
      <c r="C61" s="124" t="s">
        <v>494</v>
      </c>
      <c r="D61" s="111"/>
      <c r="E61" s="112" t="s">
        <v>872</v>
      </c>
      <c r="F61" s="111"/>
      <c r="G61" s="112" t="s">
        <v>872</v>
      </c>
    </row>
    <row r="62" spans="1:7" ht="12.75">
      <c r="A62" s="37"/>
      <c r="B62" s="11" t="s">
        <v>374</v>
      </c>
      <c r="C62" s="124" t="s">
        <v>494</v>
      </c>
      <c r="D62" s="125"/>
      <c r="E62" s="112" t="s">
        <v>872</v>
      </c>
      <c r="F62" s="111"/>
      <c r="G62" s="112" t="s">
        <v>872</v>
      </c>
    </row>
    <row r="63" spans="1:7" ht="38.25">
      <c r="A63" s="115" t="s">
        <v>375</v>
      </c>
      <c r="B63" s="126" t="s">
        <v>376</v>
      </c>
      <c r="C63" s="127" t="s">
        <v>377</v>
      </c>
      <c r="D63" s="111"/>
      <c r="E63" s="58" t="e">
        <f>ROUND(D63*100/D64,2)</f>
        <v>#DIV/0!</v>
      </c>
      <c r="F63" s="111"/>
      <c r="G63" s="58" t="e">
        <f>ROUND(F63*100/F64,2)</f>
        <v>#DIV/0!</v>
      </c>
    </row>
    <row r="64" spans="1:7" ht="12.75">
      <c r="A64" s="115"/>
      <c r="B64" s="126" t="s">
        <v>378</v>
      </c>
      <c r="C64" s="127" t="s">
        <v>494</v>
      </c>
      <c r="D64" s="111"/>
      <c r="E64" s="112" t="s">
        <v>872</v>
      </c>
      <c r="F64" s="111"/>
      <c r="G64" s="112" t="s">
        <v>872</v>
      </c>
    </row>
    <row r="65" spans="1:7" ht="25.5">
      <c r="A65" s="115" t="s">
        <v>379</v>
      </c>
      <c r="B65" s="116" t="s">
        <v>380</v>
      </c>
      <c r="C65" s="117" t="s">
        <v>381</v>
      </c>
      <c r="D65" s="111"/>
      <c r="E65" s="58" t="e">
        <f>ROUND(D65*100/D66,2)</f>
        <v>#DIV/0!</v>
      </c>
      <c r="F65" s="111"/>
      <c r="G65" s="58" t="e">
        <f>ROUND(F65*100/F66,2)</f>
        <v>#DIV/0!</v>
      </c>
    </row>
    <row r="66" spans="1:7" ht="12.75">
      <c r="A66" s="115"/>
      <c r="B66" s="116" t="s">
        <v>382</v>
      </c>
      <c r="C66" s="117" t="s">
        <v>494</v>
      </c>
      <c r="D66" s="111"/>
      <c r="E66" s="112" t="s">
        <v>872</v>
      </c>
      <c r="F66" s="111"/>
      <c r="G66" s="112" t="s">
        <v>872</v>
      </c>
    </row>
    <row r="67" spans="1:7" ht="51">
      <c r="A67" s="128" t="s">
        <v>383</v>
      </c>
      <c r="B67" s="129" t="s">
        <v>384</v>
      </c>
      <c r="C67" s="40" t="s">
        <v>385</v>
      </c>
      <c r="D67" s="58">
        <f>D68-D69</f>
        <v>0</v>
      </c>
      <c r="E67" s="58" t="e">
        <f>ROUND(D68*100/D69,2)</f>
        <v>#DIV/0!</v>
      </c>
      <c r="F67" s="58">
        <f>F68-F69</f>
        <v>0</v>
      </c>
      <c r="G67" s="58" t="e">
        <f>ROUND(F68*100/F69,2)</f>
        <v>#DIV/0!</v>
      </c>
    </row>
    <row r="68" spans="1:7" ht="25.5">
      <c r="A68" s="128"/>
      <c r="B68" s="11" t="s">
        <v>386</v>
      </c>
      <c r="C68" s="15" t="s">
        <v>395</v>
      </c>
      <c r="D68" s="111"/>
      <c r="E68" s="111"/>
      <c r="F68" s="111"/>
      <c r="G68" s="111"/>
    </row>
    <row r="69" spans="1:7" ht="25.5">
      <c r="A69" s="128"/>
      <c r="B69" s="11" t="s">
        <v>387</v>
      </c>
      <c r="C69" s="15" t="s">
        <v>395</v>
      </c>
      <c r="D69" s="111"/>
      <c r="E69" s="111"/>
      <c r="F69" s="111"/>
      <c r="G69" s="111"/>
    </row>
    <row r="70" spans="1:7" ht="51">
      <c r="A70" s="128" t="s">
        <v>388</v>
      </c>
      <c r="B70" s="130" t="s">
        <v>389</v>
      </c>
      <c r="C70" s="40" t="s">
        <v>385</v>
      </c>
      <c r="D70" s="58">
        <f>D71-D72</f>
        <v>0</v>
      </c>
      <c r="E70" s="58" t="e">
        <f>ROUND(D71*100/D72,2)</f>
        <v>#DIV/0!</v>
      </c>
      <c r="F70" s="58">
        <f>F71-F72</f>
        <v>0</v>
      </c>
      <c r="G70" s="58" t="e">
        <f>ROUND(F71*100/F72,2)</f>
        <v>#DIV/0!</v>
      </c>
    </row>
    <row r="71" spans="1:7" ht="38.25">
      <c r="A71" s="128"/>
      <c r="B71" s="11" t="s">
        <v>432</v>
      </c>
      <c r="C71" s="40" t="s">
        <v>395</v>
      </c>
      <c r="D71" s="111"/>
      <c r="E71" s="111"/>
      <c r="F71" s="111"/>
      <c r="G71" s="111"/>
    </row>
    <row r="72" spans="1:7" ht="25.5">
      <c r="A72" s="128"/>
      <c r="B72" s="11" t="s">
        <v>433</v>
      </c>
      <c r="C72" s="40" t="s">
        <v>395</v>
      </c>
      <c r="D72" s="111"/>
      <c r="E72" s="111"/>
      <c r="F72" s="111"/>
      <c r="G72" s="111"/>
    </row>
    <row r="73" spans="1:7" ht="51">
      <c r="A73" s="128" t="s">
        <v>434</v>
      </c>
      <c r="B73" s="130" t="s">
        <v>435</v>
      </c>
      <c r="C73" s="40" t="s">
        <v>385</v>
      </c>
      <c r="D73" s="58">
        <f>D74-D75</f>
        <v>0</v>
      </c>
      <c r="E73" s="58" t="e">
        <f>ROUND(D74*100/D75,2)</f>
        <v>#DIV/0!</v>
      </c>
      <c r="F73" s="58">
        <f>F74-F75</f>
        <v>0</v>
      </c>
      <c r="G73" s="58" t="e">
        <f>ROUND(F74*100/F75,2)</f>
        <v>#DIV/0!</v>
      </c>
    </row>
    <row r="74" spans="1:7" ht="38.25">
      <c r="A74" s="128"/>
      <c r="B74" s="11" t="s">
        <v>436</v>
      </c>
      <c r="C74" s="40" t="s">
        <v>395</v>
      </c>
      <c r="D74" s="111"/>
      <c r="E74" s="111"/>
      <c r="F74" s="111"/>
      <c r="G74" s="111"/>
    </row>
    <row r="75" spans="1:7" ht="25.5">
      <c r="A75" s="128"/>
      <c r="B75" s="11" t="s">
        <v>437</v>
      </c>
      <c r="C75" s="40" t="s">
        <v>395</v>
      </c>
      <c r="D75" s="111"/>
      <c r="E75" s="111"/>
      <c r="F75" s="111"/>
      <c r="G75" s="111"/>
    </row>
    <row r="76" spans="1:7" ht="12.75">
      <c r="A76" s="128" t="s">
        <v>438</v>
      </c>
      <c r="B76" s="129" t="s">
        <v>439</v>
      </c>
      <c r="C76" s="40" t="s">
        <v>440</v>
      </c>
      <c r="D76" s="58">
        <f>D77</f>
        <v>0</v>
      </c>
      <c r="E76" s="58" t="e">
        <f>ROUND(D77*100/D78,2)</f>
        <v>#DIV/0!</v>
      </c>
      <c r="F76" s="58">
        <f>F77</f>
        <v>0</v>
      </c>
      <c r="G76" s="58" t="e">
        <f>ROUND(F77*100/F78,2)</f>
        <v>#DIV/0!</v>
      </c>
    </row>
    <row r="77" spans="1:7" ht="25.5">
      <c r="A77" s="34" t="s">
        <v>343</v>
      </c>
      <c r="B77" s="11" t="s">
        <v>441</v>
      </c>
      <c r="C77" s="119" t="s">
        <v>395</v>
      </c>
      <c r="D77" s="15"/>
      <c r="E77" s="112" t="s">
        <v>872</v>
      </c>
      <c r="F77" s="111"/>
      <c r="G77" s="112" t="s">
        <v>872</v>
      </c>
    </row>
    <row r="78" spans="1:7" ht="25.5">
      <c r="A78" s="34" t="s">
        <v>343</v>
      </c>
      <c r="B78" s="11" t="s">
        <v>442</v>
      </c>
      <c r="C78" s="119" t="s">
        <v>395</v>
      </c>
      <c r="D78" s="15"/>
      <c r="E78" s="112" t="s">
        <v>872</v>
      </c>
      <c r="F78" s="111"/>
      <c r="G78" s="112" t="s">
        <v>872</v>
      </c>
    </row>
    <row r="79" spans="1:7" ht="51">
      <c r="A79" s="115" t="s">
        <v>443</v>
      </c>
      <c r="B79" s="116" t="s">
        <v>444</v>
      </c>
      <c r="C79" s="117" t="s">
        <v>445</v>
      </c>
      <c r="D79" s="58" t="e">
        <f>ROUND((D80/D97)*1000,2)</f>
        <v>#DIV/0!</v>
      </c>
      <c r="E79" s="112" t="s">
        <v>872</v>
      </c>
      <c r="F79" s="58" t="e">
        <f>ROUND((F80/F97)*1000,2)</f>
        <v>#DIV/0!</v>
      </c>
      <c r="G79" s="112" t="s">
        <v>872</v>
      </c>
    </row>
    <row r="80" spans="1:7" ht="51">
      <c r="A80" s="115"/>
      <c r="B80" s="116" t="s">
        <v>446</v>
      </c>
      <c r="C80" s="117" t="s">
        <v>850</v>
      </c>
      <c r="D80" s="111"/>
      <c r="E80" s="112" t="s">
        <v>872</v>
      </c>
      <c r="F80" s="111"/>
      <c r="G80" s="112" t="s">
        <v>872</v>
      </c>
    </row>
    <row r="81" spans="1:7" ht="25.5">
      <c r="A81" s="115" t="s">
        <v>447</v>
      </c>
      <c r="B81" s="131" t="s">
        <v>448</v>
      </c>
      <c r="C81" s="117" t="s">
        <v>449</v>
      </c>
      <c r="D81" s="58" t="e">
        <f>ROUND((D82/D97)*100000,2)</f>
        <v>#DIV/0!</v>
      </c>
      <c r="E81" s="112" t="s">
        <v>872</v>
      </c>
      <c r="F81" s="58" t="e">
        <f>ROUND((F82/F97)*100000,2)</f>
        <v>#DIV/0!</v>
      </c>
      <c r="G81" s="112" t="s">
        <v>872</v>
      </c>
    </row>
    <row r="82" spans="1:7" ht="12.75">
      <c r="A82" s="34" t="s">
        <v>343</v>
      </c>
      <c r="B82" s="11" t="s">
        <v>450</v>
      </c>
      <c r="C82" s="119" t="s">
        <v>395</v>
      </c>
      <c r="D82" s="111"/>
      <c r="E82" s="112" t="s">
        <v>872</v>
      </c>
      <c r="F82" s="111"/>
      <c r="G82" s="112" t="s">
        <v>872</v>
      </c>
    </row>
    <row r="83" spans="1:7" ht="25.5">
      <c r="A83" s="115" t="s">
        <v>451</v>
      </c>
      <c r="B83" s="116" t="s">
        <v>452</v>
      </c>
      <c r="C83" s="117" t="s">
        <v>453</v>
      </c>
      <c r="D83" s="58">
        <f>D84</f>
        <v>0</v>
      </c>
      <c r="E83" s="58" t="e">
        <f>ROUND(D84*100/D85,2)</f>
        <v>#DIV/0!</v>
      </c>
      <c r="F83" s="58">
        <f>F84</f>
        <v>0</v>
      </c>
      <c r="G83" s="58" t="e">
        <f>ROUND(F84*100/F85,2)</f>
        <v>#DIV/0!</v>
      </c>
    </row>
    <row r="84" spans="1:7" ht="12.75">
      <c r="A84" s="37" t="s">
        <v>343</v>
      </c>
      <c r="B84" s="11" t="s">
        <v>454</v>
      </c>
      <c r="C84" s="119" t="s">
        <v>395</v>
      </c>
      <c r="D84" s="15"/>
      <c r="E84" s="112" t="s">
        <v>872</v>
      </c>
      <c r="F84" s="111"/>
      <c r="G84" s="112" t="s">
        <v>872</v>
      </c>
    </row>
    <row r="85" spans="1:7" ht="12.75">
      <c r="A85" s="37" t="s">
        <v>343</v>
      </c>
      <c r="B85" s="11" t="s">
        <v>455</v>
      </c>
      <c r="C85" s="119" t="s">
        <v>395</v>
      </c>
      <c r="D85" s="15"/>
      <c r="E85" s="112" t="s">
        <v>872</v>
      </c>
      <c r="F85" s="111"/>
      <c r="G85" s="112" t="s">
        <v>872</v>
      </c>
    </row>
    <row r="86" spans="1:7" ht="38.25">
      <c r="A86" s="115" t="s">
        <v>456</v>
      </c>
      <c r="B86" s="116" t="s">
        <v>457</v>
      </c>
      <c r="C86" s="117" t="s">
        <v>458</v>
      </c>
      <c r="D86" s="58">
        <f>D87</f>
        <v>0</v>
      </c>
      <c r="E86" s="58" t="e">
        <f>ROUND(D87*100/D88,2)</f>
        <v>#DIV/0!</v>
      </c>
      <c r="F86" s="58">
        <f>F87</f>
        <v>0</v>
      </c>
      <c r="G86" s="58" t="e">
        <f>ROUND(F87*100/F88,2)</f>
        <v>#DIV/0!</v>
      </c>
    </row>
    <row r="87" spans="1:7" ht="25.5">
      <c r="A87" s="34" t="s">
        <v>343</v>
      </c>
      <c r="B87" s="11" t="s">
        <v>459</v>
      </c>
      <c r="C87" s="119" t="s">
        <v>395</v>
      </c>
      <c r="D87" s="15"/>
      <c r="E87" s="112" t="s">
        <v>872</v>
      </c>
      <c r="F87" s="111"/>
      <c r="G87" s="112" t="s">
        <v>872</v>
      </c>
    </row>
    <row r="88" spans="1:7" ht="12.75">
      <c r="A88" s="34" t="s">
        <v>343</v>
      </c>
      <c r="B88" s="11" t="s">
        <v>460</v>
      </c>
      <c r="C88" s="119" t="s">
        <v>395</v>
      </c>
      <c r="D88" s="15"/>
      <c r="E88" s="112" t="s">
        <v>872</v>
      </c>
      <c r="F88" s="111"/>
      <c r="G88" s="112" t="s">
        <v>872</v>
      </c>
    </row>
    <row r="89" spans="1:7" ht="25.5">
      <c r="A89" s="115" t="s">
        <v>461</v>
      </c>
      <c r="B89" s="116" t="s">
        <v>462</v>
      </c>
      <c r="C89" s="117" t="s">
        <v>463</v>
      </c>
      <c r="D89" s="58" t="e">
        <f>ROUND(D90*1000/D91,2)</f>
        <v>#DIV/0!</v>
      </c>
      <c r="E89" s="112" t="s">
        <v>872</v>
      </c>
      <c r="F89" s="58" t="e">
        <f>ROUND(F90*1000/F91,2)</f>
        <v>#DIV/0!</v>
      </c>
      <c r="G89" s="112" t="s">
        <v>872</v>
      </c>
    </row>
    <row r="90" spans="1:7" ht="12.75">
      <c r="A90" s="34" t="s">
        <v>343</v>
      </c>
      <c r="B90" s="11" t="s">
        <v>464</v>
      </c>
      <c r="C90" s="119" t="s">
        <v>395</v>
      </c>
      <c r="D90" s="15"/>
      <c r="E90" s="112" t="s">
        <v>872</v>
      </c>
      <c r="F90" s="111"/>
      <c r="G90" s="112" t="s">
        <v>872</v>
      </c>
    </row>
    <row r="91" spans="1:7" ht="25.5">
      <c r="A91" s="34" t="s">
        <v>343</v>
      </c>
      <c r="B91" s="11" t="s">
        <v>465</v>
      </c>
      <c r="C91" s="119" t="s">
        <v>395</v>
      </c>
      <c r="D91" s="15"/>
      <c r="E91" s="112" t="s">
        <v>872</v>
      </c>
      <c r="F91" s="111"/>
      <c r="G91" s="112" t="s">
        <v>872</v>
      </c>
    </row>
    <row r="92" spans="1:7" ht="25.5">
      <c r="A92" s="115" t="s">
        <v>466</v>
      </c>
      <c r="B92" s="116" t="s">
        <v>467</v>
      </c>
      <c r="C92" s="117" t="s">
        <v>468</v>
      </c>
      <c r="D92" s="58" t="e">
        <f>ROUND((D93/D97)*100000,2)</f>
        <v>#DIV/0!</v>
      </c>
      <c r="E92" s="112" t="s">
        <v>872</v>
      </c>
      <c r="F92" s="58" t="e">
        <f>ROUND((F93/F97)*100000,2)</f>
        <v>#DIV/0!</v>
      </c>
      <c r="G92" s="112" t="s">
        <v>872</v>
      </c>
    </row>
    <row r="93" spans="1:7" ht="12.75">
      <c r="A93" s="34" t="s">
        <v>343</v>
      </c>
      <c r="B93" s="11" t="s">
        <v>469</v>
      </c>
      <c r="C93" s="119" t="s">
        <v>395</v>
      </c>
      <c r="D93" s="111"/>
      <c r="E93" s="112" t="s">
        <v>872</v>
      </c>
      <c r="F93" s="111"/>
      <c r="G93" s="112" t="s">
        <v>872</v>
      </c>
    </row>
    <row r="95" ht="12.75">
      <c r="B95" s="78" t="s">
        <v>652</v>
      </c>
    </row>
    <row r="96" spans="1:7" ht="25.5">
      <c r="A96" s="132"/>
      <c r="B96" s="118" t="s">
        <v>470</v>
      </c>
      <c r="C96" s="122" t="s">
        <v>1067</v>
      </c>
      <c r="D96" s="133"/>
      <c r="E96" s="112" t="s">
        <v>872</v>
      </c>
      <c r="F96" s="114"/>
      <c r="G96" s="112" t="s">
        <v>872</v>
      </c>
    </row>
    <row r="97" spans="1:7" ht="25.5">
      <c r="A97" s="132" t="s">
        <v>343</v>
      </c>
      <c r="B97" s="118" t="s">
        <v>471</v>
      </c>
      <c r="C97" s="122" t="s">
        <v>395</v>
      </c>
      <c r="D97" s="133"/>
      <c r="E97" s="112" t="s">
        <v>872</v>
      </c>
      <c r="F97" s="114"/>
      <c r="G97" s="112" t="s">
        <v>872</v>
      </c>
    </row>
  </sheetData>
  <mergeCells count="9">
    <mergeCell ref="A12:G12"/>
    <mergeCell ref="A5:G5"/>
    <mergeCell ref="C6:G6"/>
    <mergeCell ref="A7:A10"/>
    <mergeCell ref="B7:B10"/>
    <mergeCell ref="C7:C10"/>
    <mergeCell ref="D7:G8"/>
    <mergeCell ref="D9:E9"/>
    <mergeCell ref="F9:G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06"/>
  <sheetViews>
    <sheetView workbookViewId="0" topLeftCell="A1">
      <selection activeCell="B48" sqref="B48"/>
    </sheetView>
  </sheetViews>
  <sheetFormatPr defaultColWidth="9.140625" defaultRowHeight="12.75"/>
  <cols>
    <col min="1" max="1" width="9.140625" style="78" customWidth="1"/>
    <col min="2" max="2" width="78.57421875" style="78" customWidth="1"/>
    <col min="3" max="3" width="37.421875" style="78" customWidth="1"/>
    <col min="4" max="16384" width="9.140625" style="78" customWidth="1"/>
  </cols>
  <sheetData>
    <row r="4" spans="1:7" ht="12.75">
      <c r="A4" s="24"/>
      <c r="B4" s="25"/>
      <c r="C4" s="24"/>
      <c r="D4" s="26"/>
      <c r="E4" s="24"/>
      <c r="F4" s="24"/>
      <c r="G4" s="24"/>
    </row>
    <row r="5" spans="1:7" ht="12.75">
      <c r="A5" s="212" t="s">
        <v>866</v>
      </c>
      <c r="B5" s="213"/>
      <c r="C5" s="213"/>
      <c r="D5" s="213"/>
      <c r="E5" s="213"/>
      <c r="F5" s="213"/>
      <c r="G5" s="213"/>
    </row>
    <row r="6" spans="1:7" ht="12.75">
      <c r="A6" s="177"/>
      <c r="B6" s="176" t="s">
        <v>330</v>
      </c>
      <c r="C6" s="219"/>
      <c r="D6" s="219"/>
      <c r="E6" s="219"/>
      <c r="F6" s="219"/>
      <c r="G6" s="219"/>
    </row>
    <row r="7" spans="1:7" ht="12.75">
      <c r="A7" s="215" t="s">
        <v>331</v>
      </c>
      <c r="B7" s="215" t="s">
        <v>332</v>
      </c>
      <c r="C7" s="215" t="s">
        <v>333</v>
      </c>
      <c r="D7" s="215" t="s">
        <v>334</v>
      </c>
      <c r="E7" s="215"/>
      <c r="F7" s="215"/>
      <c r="G7" s="215"/>
    </row>
    <row r="8" spans="1:7" ht="12.75">
      <c r="A8" s="215"/>
      <c r="B8" s="215"/>
      <c r="C8" s="215"/>
      <c r="D8" s="215"/>
      <c r="E8" s="215"/>
      <c r="F8" s="215"/>
      <c r="G8" s="215"/>
    </row>
    <row r="9" spans="1:7" ht="12.75">
      <c r="A9" s="215"/>
      <c r="B9" s="215"/>
      <c r="C9" s="215"/>
      <c r="D9" s="215" t="s">
        <v>335</v>
      </c>
      <c r="E9" s="215"/>
      <c r="F9" s="215" t="s">
        <v>336</v>
      </c>
      <c r="G9" s="215"/>
    </row>
    <row r="10" spans="1:7" ht="38.25">
      <c r="A10" s="215"/>
      <c r="B10" s="215"/>
      <c r="C10" s="215"/>
      <c r="D10" s="108" t="s">
        <v>337</v>
      </c>
      <c r="E10" s="108" t="s">
        <v>338</v>
      </c>
      <c r="F10" s="108" t="s">
        <v>337</v>
      </c>
      <c r="G10" s="108" t="s">
        <v>338</v>
      </c>
    </row>
    <row r="11" spans="1:7" ht="12.75">
      <c r="A11" s="108">
        <v>1</v>
      </c>
      <c r="B11" s="108">
        <v>2</v>
      </c>
      <c r="C11" s="108">
        <v>3</v>
      </c>
      <c r="D11" s="179">
        <v>4</v>
      </c>
      <c r="E11" s="108">
        <v>5</v>
      </c>
      <c r="F11" s="108">
        <v>6</v>
      </c>
      <c r="G11" s="108">
        <v>7</v>
      </c>
    </row>
    <row r="12" spans="1:7" ht="12.75">
      <c r="A12" s="216" t="s">
        <v>472</v>
      </c>
      <c r="B12" s="217"/>
      <c r="C12" s="217"/>
      <c r="D12" s="217"/>
      <c r="E12" s="217"/>
      <c r="F12" s="217"/>
      <c r="G12" s="218"/>
    </row>
    <row r="13" spans="1:7" ht="12.75">
      <c r="A13" s="134" t="s">
        <v>473</v>
      </c>
      <c r="B13" s="11" t="s">
        <v>474</v>
      </c>
      <c r="C13" s="15" t="s">
        <v>475</v>
      </c>
      <c r="D13" s="110" t="e">
        <f>ROUND((D106/D105)*10000,2)</f>
        <v>#DIV/0!</v>
      </c>
      <c r="E13" s="112" t="s">
        <v>872</v>
      </c>
      <c r="F13" s="110" t="e">
        <f>ROUND((F106/F105)*10000,2)</f>
        <v>#DIV/0!</v>
      </c>
      <c r="G13" s="112" t="s">
        <v>872</v>
      </c>
    </row>
    <row r="14" spans="1:7" ht="12.75">
      <c r="A14" s="134" t="s">
        <v>476</v>
      </c>
      <c r="B14" s="11" t="s">
        <v>477</v>
      </c>
      <c r="C14" s="15" t="s">
        <v>478</v>
      </c>
      <c r="D14" s="110" t="e">
        <f>ROUND((D15/D105)*10000,2)</f>
        <v>#DIV/0!</v>
      </c>
      <c r="E14" s="112" t="s">
        <v>872</v>
      </c>
      <c r="F14" s="110" t="e">
        <f>ROUND((F15/F105)*10000,2)</f>
        <v>#DIV/0!</v>
      </c>
      <c r="G14" s="112" t="s">
        <v>872</v>
      </c>
    </row>
    <row r="15" spans="1:7" ht="25.5">
      <c r="A15" s="134"/>
      <c r="B15" s="11" t="s">
        <v>479</v>
      </c>
      <c r="C15" s="15" t="s">
        <v>1067</v>
      </c>
      <c r="D15" s="111"/>
      <c r="E15" s="112" t="s">
        <v>872</v>
      </c>
      <c r="F15" s="12"/>
      <c r="G15" s="112" t="s">
        <v>872</v>
      </c>
    </row>
    <row r="16" spans="1:7" ht="25.5">
      <c r="A16" s="134" t="s">
        <v>480</v>
      </c>
      <c r="B16" s="11" t="s">
        <v>481</v>
      </c>
      <c r="C16" s="15" t="s">
        <v>482</v>
      </c>
      <c r="D16" s="111"/>
      <c r="E16" s="110" t="e">
        <f>ROUND(D16*100/D106,2)</f>
        <v>#DIV/0!</v>
      </c>
      <c r="F16" s="111"/>
      <c r="G16" s="110" t="e">
        <f>ROUND(F16*100/F106,2)</f>
        <v>#DIV/0!</v>
      </c>
    </row>
    <row r="17" spans="1:7" ht="25.5">
      <c r="A17" s="134" t="s">
        <v>483</v>
      </c>
      <c r="B17" s="11" t="s">
        <v>484</v>
      </c>
      <c r="C17" s="15" t="s">
        <v>482</v>
      </c>
      <c r="D17" s="111"/>
      <c r="E17" s="110" t="e">
        <f>ROUND(D17*100/D106,2)</f>
        <v>#DIV/0!</v>
      </c>
      <c r="F17" s="111"/>
      <c r="G17" s="110" t="e">
        <f>ROUND(F17*100/F106,2)</f>
        <v>#DIV/0!</v>
      </c>
    </row>
    <row r="18" spans="1:7" ht="12.75">
      <c r="A18" s="134"/>
      <c r="B18" s="11" t="s">
        <v>485</v>
      </c>
      <c r="C18" s="15" t="s">
        <v>1067</v>
      </c>
      <c r="D18" s="111"/>
      <c r="E18" s="112" t="s">
        <v>872</v>
      </c>
      <c r="F18" s="111"/>
      <c r="G18" s="112" t="s">
        <v>872</v>
      </c>
    </row>
    <row r="19" spans="1:7" ht="25.5">
      <c r="A19" s="134" t="s">
        <v>486</v>
      </c>
      <c r="B19" s="120" t="s">
        <v>487</v>
      </c>
      <c r="C19" s="15" t="s">
        <v>482</v>
      </c>
      <c r="D19" s="111"/>
      <c r="E19" s="110" t="e">
        <f>ROUND(D19*100/D106,2)</f>
        <v>#DIV/0!</v>
      </c>
      <c r="F19" s="111"/>
      <c r="G19" s="110" t="e">
        <f>ROUND(F19*100/F106,2)</f>
        <v>#DIV/0!</v>
      </c>
    </row>
    <row r="20" spans="1:7" ht="38.25">
      <c r="A20" s="134" t="s">
        <v>488</v>
      </c>
      <c r="B20" s="120" t="s">
        <v>489</v>
      </c>
      <c r="C20" s="15" t="s">
        <v>490</v>
      </c>
      <c r="D20" s="111"/>
      <c r="E20" s="110" t="e">
        <f>ROUND(D20*100/D21,2)</f>
        <v>#DIV/0!</v>
      </c>
      <c r="F20" s="111"/>
      <c r="G20" s="110" t="e">
        <f>ROUND(F20*100/F21,2)</f>
        <v>#DIV/0!</v>
      </c>
    </row>
    <row r="21" spans="1:7" ht="25.5">
      <c r="A21" s="134"/>
      <c r="B21" s="11" t="s">
        <v>521</v>
      </c>
      <c r="C21" s="15" t="s">
        <v>522</v>
      </c>
      <c r="D21" s="111"/>
      <c r="E21" s="112" t="s">
        <v>872</v>
      </c>
      <c r="F21" s="111"/>
      <c r="G21" s="112" t="s">
        <v>872</v>
      </c>
    </row>
    <row r="22" spans="1:7" ht="51">
      <c r="A22" s="134" t="s">
        <v>523</v>
      </c>
      <c r="B22" s="11" t="s">
        <v>524</v>
      </c>
      <c r="C22" s="15" t="s">
        <v>525</v>
      </c>
      <c r="D22" s="111"/>
      <c r="E22" s="110" t="e">
        <f>ROUND(D22*100/D23,2)</f>
        <v>#DIV/0!</v>
      </c>
      <c r="F22" s="111"/>
      <c r="G22" s="110" t="e">
        <f>ROUND(F22*100/F23,2)</f>
        <v>#DIV/0!</v>
      </c>
    </row>
    <row r="23" spans="1:7" ht="12.75">
      <c r="A23" s="134"/>
      <c r="B23" s="11" t="s">
        <v>526</v>
      </c>
      <c r="C23" s="15" t="s">
        <v>1067</v>
      </c>
      <c r="D23" s="111"/>
      <c r="E23" s="112" t="s">
        <v>872</v>
      </c>
      <c r="F23" s="111"/>
      <c r="G23" s="112" t="s">
        <v>872</v>
      </c>
    </row>
    <row r="24" spans="1:7" ht="12.75">
      <c r="A24" s="134" t="s">
        <v>527</v>
      </c>
      <c r="B24" s="105" t="s">
        <v>528</v>
      </c>
      <c r="C24" s="15" t="s">
        <v>198</v>
      </c>
      <c r="D24" s="110" t="e">
        <f>ROUND((D25/D105)*100,2)</f>
        <v>#DIV/0!</v>
      </c>
      <c r="E24" s="112" t="s">
        <v>872</v>
      </c>
      <c r="F24" s="110" t="e">
        <f>ROUND((F25/F105)*100,2)</f>
        <v>#DIV/0!</v>
      </c>
      <c r="G24" s="112" t="s">
        <v>872</v>
      </c>
    </row>
    <row r="25" spans="1:7" ht="25.5">
      <c r="A25" s="134"/>
      <c r="B25" s="11" t="s">
        <v>529</v>
      </c>
      <c r="C25" s="15" t="s">
        <v>530</v>
      </c>
      <c r="D25" s="111"/>
      <c r="E25" s="112" t="s">
        <v>872</v>
      </c>
      <c r="F25" s="111"/>
      <c r="G25" s="112" t="s">
        <v>872</v>
      </c>
    </row>
    <row r="26" spans="1:7" ht="25.5">
      <c r="A26" s="134" t="s">
        <v>531</v>
      </c>
      <c r="B26" s="105" t="s">
        <v>532</v>
      </c>
      <c r="C26" s="15" t="s">
        <v>407</v>
      </c>
      <c r="D26" s="110" t="e">
        <f>ROUND(D27*2/(D28+D29+D30),2)</f>
        <v>#DIV/0!</v>
      </c>
      <c r="E26" s="112" t="s">
        <v>872</v>
      </c>
      <c r="F26" s="110" t="e">
        <f>ROUND(F27*2/(F28+F29+F30),2)</f>
        <v>#DIV/0!</v>
      </c>
      <c r="G26" s="112" t="s">
        <v>872</v>
      </c>
    </row>
    <row r="27" spans="1:7" ht="25.5">
      <c r="A27" s="134"/>
      <c r="B27" s="11" t="s">
        <v>533</v>
      </c>
      <c r="C27" s="15" t="s">
        <v>409</v>
      </c>
      <c r="D27" s="111"/>
      <c r="E27" s="112" t="s">
        <v>872</v>
      </c>
      <c r="F27" s="111"/>
      <c r="G27" s="112" t="s">
        <v>872</v>
      </c>
    </row>
    <row r="28" spans="1:7" ht="25.5">
      <c r="A28" s="134"/>
      <c r="B28" s="11" t="s">
        <v>534</v>
      </c>
      <c r="C28" s="15" t="s">
        <v>395</v>
      </c>
      <c r="D28" s="111"/>
      <c r="E28" s="112" t="s">
        <v>872</v>
      </c>
      <c r="F28" s="111"/>
      <c r="G28" s="112" t="s">
        <v>872</v>
      </c>
    </row>
    <row r="29" spans="1:7" ht="25.5">
      <c r="A29" s="134"/>
      <c r="B29" s="11" t="s">
        <v>535</v>
      </c>
      <c r="C29" s="15" t="s">
        <v>395</v>
      </c>
      <c r="D29" s="111"/>
      <c r="E29" s="112" t="s">
        <v>872</v>
      </c>
      <c r="F29" s="111"/>
      <c r="G29" s="112" t="s">
        <v>872</v>
      </c>
    </row>
    <row r="30" spans="1:7" ht="25.5">
      <c r="A30" s="134"/>
      <c r="B30" s="11" t="s">
        <v>536</v>
      </c>
      <c r="C30" s="15" t="s">
        <v>395</v>
      </c>
      <c r="D30" s="111"/>
      <c r="E30" s="112" t="s">
        <v>872</v>
      </c>
      <c r="F30" s="111"/>
      <c r="G30" s="112" t="s">
        <v>872</v>
      </c>
    </row>
    <row r="31" spans="1:7" ht="25.5">
      <c r="A31" s="134" t="s">
        <v>537</v>
      </c>
      <c r="B31" s="135" t="s">
        <v>538</v>
      </c>
      <c r="C31" s="15" t="s">
        <v>539</v>
      </c>
      <c r="D31" s="111"/>
      <c r="E31" s="110" t="e">
        <f>ROUND(D31*100/D32,2)</f>
        <v>#DIV/0!</v>
      </c>
      <c r="F31" s="111"/>
      <c r="G31" s="110" t="e">
        <f>ROUND(F31*100/F32,2)</f>
        <v>#DIV/0!</v>
      </c>
    </row>
    <row r="32" spans="1:7" ht="25.5">
      <c r="A32" s="134"/>
      <c r="B32" s="11" t="s">
        <v>540</v>
      </c>
      <c r="C32" s="15" t="s">
        <v>395</v>
      </c>
      <c r="D32" s="111"/>
      <c r="E32" s="112" t="s">
        <v>872</v>
      </c>
      <c r="F32" s="111"/>
      <c r="G32" s="112" t="s">
        <v>872</v>
      </c>
    </row>
    <row r="33" spans="1:7" ht="38.25">
      <c r="A33" s="134" t="s">
        <v>541</v>
      </c>
      <c r="B33" s="11" t="s">
        <v>542</v>
      </c>
      <c r="C33" s="15" t="s">
        <v>543</v>
      </c>
      <c r="D33" s="111"/>
      <c r="E33" s="110" t="e">
        <f>ROUND(D33*100/D34,2)</f>
        <v>#DIV/0!</v>
      </c>
      <c r="F33" s="111"/>
      <c r="G33" s="110" t="e">
        <f>ROUND(F33*100/F34,2)</f>
        <v>#DIV/0!</v>
      </c>
    </row>
    <row r="34" spans="1:7" ht="12.75">
      <c r="A34" s="134"/>
      <c r="B34" s="11" t="s">
        <v>544</v>
      </c>
      <c r="C34" s="15" t="s">
        <v>395</v>
      </c>
      <c r="D34" s="111"/>
      <c r="E34" s="112" t="s">
        <v>872</v>
      </c>
      <c r="F34" s="111"/>
      <c r="G34" s="112" t="s">
        <v>872</v>
      </c>
    </row>
    <row r="35" spans="1:7" ht="25.5">
      <c r="A35" s="134" t="s">
        <v>545</v>
      </c>
      <c r="B35" s="105" t="s">
        <v>546</v>
      </c>
      <c r="C35" s="15" t="s">
        <v>547</v>
      </c>
      <c r="D35" s="111"/>
      <c r="E35" s="110" t="e">
        <f>ROUND(D35*100/D36,2)</f>
        <v>#DIV/0!</v>
      </c>
      <c r="F35" s="111"/>
      <c r="G35" s="110" t="e">
        <f>ROUND(F35*100/F36,2)</f>
        <v>#DIV/0!</v>
      </c>
    </row>
    <row r="36" spans="1:7" ht="25.5">
      <c r="A36" s="134"/>
      <c r="B36" s="11" t="s">
        <v>548</v>
      </c>
      <c r="C36" s="15" t="s">
        <v>395</v>
      </c>
      <c r="D36" s="111"/>
      <c r="E36" s="112" t="s">
        <v>872</v>
      </c>
      <c r="F36" s="111"/>
      <c r="G36" s="112" t="s">
        <v>872</v>
      </c>
    </row>
    <row r="37" spans="1:7" ht="25.5">
      <c r="A37" s="134" t="s">
        <v>549</v>
      </c>
      <c r="B37" s="11" t="s">
        <v>550</v>
      </c>
      <c r="C37" s="15" t="s">
        <v>551</v>
      </c>
      <c r="D37" s="111"/>
      <c r="E37" s="110" t="e">
        <f>ROUND(D37*100/D38,2)</f>
        <v>#DIV/0!</v>
      </c>
      <c r="F37" s="111"/>
      <c r="G37" s="110" t="e">
        <f>ROUND(F37*100/F38,2)</f>
        <v>#DIV/0!</v>
      </c>
    </row>
    <row r="38" spans="1:7" ht="12.75">
      <c r="A38" s="134"/>
      <c r="B38" s="11" t="s">
        <v>552</v>
      </c>
      <c r="C38" s="15" t="s">
        <v>494</v>
      </c>
      <c r="D38" s="111"/>
      <c r="E38" s="112" t="s">
        <v>872</v>
      </c>
      <c r="F38" s="111"/>
      <c r="G38" s="112" t="s">
        <v>872</v>
      </c>
    </row>
    <row r="39" spans="1:7" ht="25.5">
      <c r="A39" s="134" t="s">
        <v>553</v>
      </c>
      <c r="B39" s="105" t="s">
        <v>554</v>
      </c>
      <c r="C39" s="15" t="s">
        <v>555</v>
      </c>
      <c r="D39" s="110" t="e">
        <f>ROUND((D40/D41),2)</f>
        <v>#DIV/0!</v>
      </c>
      <c r="E39" s="112" t="s">
        <v>872</v>
      </c>
      <c r="F39" s="110" t="e">
        <f>ROUND((F40/F41),2)</f>
        <v>#DIV/0!</v>
      </c>
      <c r="G39" s="112" t="s">
        <v>872</v>
      </c>
    </row>
    <row r="40" spans="1:7" ht="12.75">
      <c r="A40" s="134"/>
      <c r="B40" s="120" t="s">
        <v>556</v>
      </c>
      <c r="C40" s="15" t="s">
        <v>395</v>
      </c>
      <c r="D40" s="111"/>
      <c r="E40" s="112" t="s">
        <v>872</v>
      </c>
      <c r="F40" s="111"/>
      <c r="G40" s="112" t="s">
        <v>872</v>
      </c>
    </row>
    <row r="41" spans="1:7" ht="12.75">
      <c r="A41" s="134"/>
      <c r="B41" s="120" t="s">
        <v>557</v>
      </c>
      <c r="C41" s="15" t="s">
        <v>395</v>
      </c>
      <c r="D41" s="111"/>
      <c r="E41" s="112" t="s">
        <v>872</v>
      </c>
      <c r="F41" s="111"/>
      <c r="G41" s="112" t="s">
        <v>872</v>
      </c>
    </row>
    <row r="42" spans="1:7" ht="25.5">
      <c r="A42" s="134" t="s">
        <v>558</v>
      </c>
      <c r="B42" s="120" t="s">
        <v>559</v>
      </c>
      <c r="C42" s="15" t="s">
        <v>560</v>
      </c>
      <c r="D42" s="111"/>
      <c r="E42" s="110" t="e">
        <f>ROUND(D42*100/D44,2)</f>
        <v>#DIV/0!</v>
      </c>
      <c r="F42" s="111"/>
      <c r="G42" s="110" t="e">
        <f>ROUND(F42*100/F44,2)</f>
        <v>#DIV/0!</v>
      </c>
    </row>
    <row r="43" spans="1:7" ht="38.25">
      <c r="A43" s="134"/>
      <c r="B43" s="120" t="s">
        <v>561</v>
      </c>
      <c r="C43" s="15" t="s">
        <v>562</v>
      </c>
      <c r="D43" s="111"/>
      <c r="E43" s="110" t="e">
        <f>ROUND(D43*100/D45,2)</f>
        <v>#DIV/0!</v>
      </c>
      <c r="F43" s="111"/>
      <c r="G43" s="110" t="e">
        <f>ROUND(F43*100/F45,2)</f>
        <v>#DIV/0!</v>
      </c>
    </row>
    <row r="44" spans="1:7" ht="12.75">
      <c r="A44" s="134"/>
      <c r="B44" s="120" t="s">
        <v>595</v>
      </c>
      <c r="C44" s="15" t="s">
        <v>395</v>
      </c>
      <c r="D44" s="111"/>
      <c r="E44" s="112" t="s">
        <v>872</v>
      </c>
      <c r="F44" s="111"/>
      <c r="G44" s="112" t="s">
        <v>872</v>
      </c>
    </row>
    <row r="45" spans="1:7" ht="25.5">
      <c r="A45" s="134"/>
      <c r="B45" s="120" t="s">
        <v>1090</v>
      </c>
      <c r="C45" s="15" t="s">
        <v>395</v>
      </c>
      <c r="D45" s="111"/>
      <c r="E45" s="112" t="s">
        <v>872</v>
      </c>
      <c r="F45" s="111"/>
      <c r="G45" s="112" t="s">
        <v>872</v>
      </c>
    </row>
    <row r="46" spans="1:7" ht="25.5">
      <c r="A46" s="136" t="s">
        <v>596</v>
      </c>
      <c r="B46" s="137" t="s">
        <v>597</v>
      </c>
      <c r="C46" s="97" t="s">
        <v>598</v>
      </c>
      <c r="D46" s="111"/>
      <c r="E46" s="110" t="e">
        <f>ROUND(D46*100/D47,2)</f>
        <v>#DIV/0!</v>
      </c>
      <c r="F46" s="111"/>
      <c r="G46" s="110" t="e">
        <f>ROUND(F46*100/F47,2)</f>
        <v>#DIV/0!</v>
      </c>
    </row>
    <row r="47" spans="1:7" ht="12.75">
      <c r="A47" s="134"/>
      <c r="B47" s="11" t="s">
        <v>599</v>
      </c>
      <c r="C47" s="15" t="s">
        <v>395</v>
      </c>
      <c r="D47" s="111"/>
      <c r="E47" s="112" t="s">
        <v>872</v>
      </c>
      <c r="F47" s="111"/>
      <c r="G47" s="112" t="s">
        <v>872</v>
      </c>
    </row>
    <row r="48" spans="1:7" ht="51">
      <c r="A48" s="134" t="s">
        <v>600</v>
      </c>
      <c r="B48" s="11" t="s">
        <v>601</v>
      </c>
      <c r="C48" s="15" t="s">
        <v>602</v>
      </c>
      <c r="D48" s="110">
        <f>D49+D50</f>
        <v>0</v>
      </c>
      <c r="E48" s="110" t="e">
        <f>ROUND((D49+D50)*100/(D51+D52),2)</f>
        <v>#DIV/0!</v>
      </c>
      <c r="F48" s="110">
        <f>F49+F50</f>
        <v>0</v>
      </c>
      <c r="G48" s="110" t="e">
        <f>ROUND((F49+F50)*100/(F51+F52),2)</f>
        <v>#DIV/0!</v>
      </c>
    </row>
    <row r="49" spans="1:7" ht="38.25">
      <c r="A49" s="134"/>
      <c r="B49" s="11" t="s">
        <v>603</v>
      </c>
      <c r="C49" s="15" t="s">
        <v>494</v>
      </c>
      <c r="D49" s="111"/>
      <c r="E49" s="112" t="s">
        <v>872</v>
      </c>
      <c r="F49" s="111"/>
      <c r="G49" s="112" t="s">
        <v>872</v>
      </c>
    </row>
    <row r="50" spans="1:7" ht="38.25">
      <c r="A50" s="134"/>
      <c r="B50" s="11" t="s">
        <v>604</v>
      </c>
      <c r="C50" s="15" t="s">
        <v>494</v>
      </c>
      <c r="D50" s="111"/>
      <c r="E50" s="112" t="s">
        <v>872</v>
      </c>
      <c r="F50" s="111"/>
      <c r="G50" s="112" t="s">
        <v>872</v>
      </c>
    </row>
    <row r="51" spans="1:7" ht="25.5">
      <c r="A51" s="134"/>
      <c r="B51" s="11" t="s">
        <v>605</v>
      </c>
      <c r="C51" s="15" t="s">
        <v>494</v>
      </c>
      <c r="D51" s="111"/>
      <c r="E51" s="112" t="s">
        <v>872</v>
      </c>
      <c r="F51" s="111"/>
      <c r="G51" s="112" t="s">
        <v>872</v>
      </c>
    </row>
    <row r="52" spans="1:7" ht="12.75">
      <c r="A52" s="134"/>
      <c r="B52" s="11" t="s">
        <v>606</v>
      </c>
      <c r="C52" s="15" t="s">
        <v>494</v>
      </c>
      <c r="D52" s="111"/>
      <c r="E52" s="112" t="s">
        <v>872</v>
      </c>
      <c r="F52" s="111"/>
      <c r="G52" s="112" t="s">
        <v>872</v>
      </c>
    </row>
    <row r="53" spans="1:7" ht="38.25">
      <c r="A53" s="134" t="s">
        <v>607</v>
      </c>
      <c r="B53" s="120" t="s">
        <v>608</v>
      </c>
      <c r="C53" s="15" t="s">
        <v>609</v>
      </c>
      <c r="D53" s="110" t="e">
        <f>ROUND(D56*100/D54,2)</f>
        <v>#DIV/0!</v>
      </c>
      <c r="E53" s="110" t="e">
        <f>ROUND(D56*100/D55,2)</f>
        <v>#DIV/0!</v>
      </c>
      <c r="F53" s="110" t="e">
        <f>ROUND(F56*100/F54,2)</f>
        <v>#DIV/0!</v>
      </c>
      <c r="G53" s="110" t="e">
        <f>ROUND(F56*100/F55,2)</f>
        <v>#DIV/0!</v>
      </c>
    </row>
    <row r="54" spans="1:7" ht="25.5">
      <c r="A54" s="134"/>
      <c r="B54" s="11" t="s">
        <v>610</v>
      </c>
      <c r="C54" s="15" t="s">
        <v>494</v>
      </c>
      <c r="D54" s="111"/>
      <c r="E54" s="112" t="s">
        <v>872</v>
      </c>
      <c r="F54" s="111"/>
      <c r="G54" s="112" t="s">
        <v>872</v>
      </c>
    </row>
    <row r="55" spans="1:7" ht="12.75">
      <c r="A55" s="134"/>
      <c r="B55" s="11" t="s">
        <v>611</v>
      </c>
      <c r="C55" s="15" t="s">
        <v>494</v>
      </c>
      <c r="D55" s="111"/>
      <c r="E55" s="112" t="s">
        <v>872</v>
      </c>
      <c r="F55" s="111"/>
      <c r="G55" s="112" t="s">
        <v>872</v>
      </c>
    </row>
    <row r="56" spans="1:7" ht="12.75">
      <c r="A56" s="134"/>
      <c r="B56" s="11" t="s">
        <v>612</v>
      </c>
      <c r="C56" s="15" t="s">
        <v>395</v>
      </c>
      <c r="D56" s="111"/>
      <c r="E56" s="112" t="s">
        <v>872</v>
      </c>
      <c r="F56" s="111"/>
      <c r="G56" s="112" t="s">
        <v>872</v>
      </c>
    </row>
    <row r="57" spans="1:7" ht="25.5">
      <c r="A57" s="134" t="s">
        <v>613</v>
      </c>
      <c r="B57" s="120" t="s">
        <v>614</v>
      </c>
      <c r="C57" s="15" t="s">
        <v>615</v>
      </c>
      <c r="D57" s="110" t="e">
        <f>ROUND(D60*100/D58,2)</f>
        <v>#DIV/0!</v>
      </c>
      <c r="E57" s="110" t="e">
        <f>ROUND(D60*100/D59,2)</f>
        <v>#DIV/0!</v>
      </c>
      <c r="F57" s="110" t="e">
        <f>ROUND(F60*100/F58,2)</f>
        <v>#DIV/0!</v>
      </c>
      <c r="G57" s="110" t="e">
        <f>ROUND(F60*100/F59,2)</f>
        <v>#DIV/0!</v>
      </c>
    </row>
    <row r="58" spans="1:7" ht="25.5">
      <c r="A58" s="134"/>
      <c r="B58" s="11" t="s">
        <v>616</v>
      </c>
      <c r="C58" s="15" t="s">
        <v>494</v>
      </c>
      <c r="D58" s="111"/>
      <c r="E58" s="112" t="s">
        <v>872</v>
      </c>
      <c r="F58" s="111"/>
      <c r="G58" s="112" t="s">
        <v>872</v>
      </c>
    </row>
    <row r="59" spans="1:7" ht="25.5">
      <c r="A59" s="134"/>
      <c r="B59" s="11" t="s">
        <v>617</v>
      </c>
      <c r="C59" s="15" t="s">
        <v>494</v>
      </c>
      <c r="D59" s="111"/>
      <c r="E59" s="112" t="s">
        <v>872</v>
      </c>
      <c r="F59" s="111"/>
      <c r="G59" s="112" t="s">
        <v>872</v>
      </c>
    </row>
    <row r="60" spans="1:7" ht="12.75">
      <c r="A60" s="134"/>
      <c r="B60" s="11" t="s">
        <v>618</v>
      </c>
      <c r="C60" s="15" t="s">
        <v>395</v>
      </c>
      <c r="D60" s="111"/>
      <c r="E60" s="112" t="s">
        <v>872</v>
      </c>
      <c r="F60" s="111"/>
      <c r="G60" s="112" t="s">
        <v>872</v>
      </c>
    </row>
    <row r="61" spans="1:7" ht="38.25">
      <c r="A61" s="134" t="s">
        <v>619</v>
      </c>
      <c r="B61" s="120" t="s">
        <v>352</v>
      </c>
      <c r="C61" s="15" t="s">
        <v>609</v>
      </c>
      <c r="D61" s="110" t="e">
        <f>ROUND(D64*100/D62,2)</f>
        <v>#DIV/0!</v>
      </c>
      <c r="E61" s="110" t="e">
        <f>ROUND(D64*100/D63,2)</f>
        <v>#DIV/0!</v>
      </c>
      <c r="F61" s="110" t="e">
        <f>ROUND(F64*100/F62,2)</f>
        <v>#DIV/0!</v>
      </c>
      <c r="G61" s="110" t="e">
        <f>ROUND(F64*100/F63,2)</f>
        <v>#DIV/0!</v>
      </c>
    </row>
    <row r="62" spans="1:7" ht="38.25">
      <c r="A62" s="134"/>
      <c r="B62" s="11" t="s">
        <v>620</v>
      </c>
      <c r="C62" s="15" t="s">
        <v>494</v>
      </c>
      <c r="D62" s="111"/>
      <c r="E62" s="112" t="s">
        <v>872</v>
      </c>
      <c r="F62" s="111"/>
      <c r="G62" s="112" t="s">
        <v>872</v>
      </c>
    </row>
    <row r="63" spans="1:7" ht="38.25">
      <c r="A63" s="134"/>
      <c r="B63" s="11" t="s">
        <v>621</v>
      </c>
      <c r="C63" s="15" t="s">
        <v>494</v>
      </c>
      <c r="D63" s="111"/>
      <c r="E63" s="112" t="s">
        <v>872</v>
      </c>
      <c r="F63" s="111"/>
      <c r="G63" s="112" t="s">
        <v>872</v>
      </c>
    </row>
    <row r="64" spans="1:7" ht="25.5">
      <c r="A64" s="134"/>
      <c r="B64" s="11" t="s">
        <v>622</v>
      </c>
      <c r="C64" s="15" t="s">
        <v>395</v>
      </c>
      <c r="D64" s="111"/>
      <c r="E64" s="112" t="s">
        <v>872</v>
      </c>
      <c r="F64" s="111"/>
      <c r="G64" s="112" t="s">
        <v>872</v>
      </c>
    </row>
    <row r="65" spans="1:7" ht="38.25">
      <c r="A65" s="134" t="s">
        <v>623</v>
      </c>
      <c r="B65" s="105" t="s">
        <v>624</v>
      </c>
      <c r="C65" s="15" t="s">
        <v>625</v>
      </c>
      <c r="D65" s="111"/>
      <c r="E65" s="110" t="e">
        <f>ROUND(D65*100/D66,2)</f>
        <v>#DIV/0!</v>
      </c>
      <c r="F65" s="111"/>
      <c r="G65" s="110" t="e">
        <f>ROUND(F65*100/F66,2)</f>
        <v>#DIV/0!</v>
      </c>
    </row>
    <row r="66" spans="1:7" ht="25.5">
      <c r="A66" s="134"/>
      <c r="B66" s="11" t="s">
        <v>626</v>
      </c>
      <c r="C66" s="15" t="s">
        <v>494</v>
      </c>
      <c r="D66" s="111"/>
      <c r="E66" s="112" t="s">
        <v>872</v>
      </c>
      <c r="F66" s="111"/>
      <c r="G66" s="112" t="s">
        <v>872</v>
      </c>
    </row>
    <row r="67" spans="1:7" ht="12.75">
      <c r="A67" s="134" t="s">
        <v>627</v>
      </c>
      <c r="B67" s="11" t="s">
        <v>628</v>
      </c>
      <c r="C67" s="15" t="s">
        <v>358</v>
      </c>
      <c r="D67" s="110" t="e">
        <f>ROUND((D68/D105)*1000,2)</f>
        <v>#DIV/0!</v>
      </c>
      <c r="E67" s="112" t="s">
        <v>872</v>
      </c>
      <c r="F67" s="110" t="e">
        <f>ROUND((F68/F105)*1000,2)</f>
        <v>#DIV/0!</v>
      </c>
      <c r="G67" s="112" t="s">
        <v>872</v>
      </c>
    </row>
    <row r="68" spans="1:7" ht="12.75">
      <c r="A68" s="134"/>
      <c r="B68" s="11" t="s">
        <v>628</v>
      </c>
      <c r="C68" s="15" t="s">
        <v>395</v>
      </c>
      <c r="D68" s="111"/>
      <c r="E68" s="112" t="s">
        <v>872</v>
      </c>
      <c r="F68" s="111"/>
      <c r="G68" s="112" t="s">
        <v>872</v>
      </c>
    </row>
    <row r="69" spans="1:7" ht="38.25">
      <c r="A69" s="134" t="s">
        <v>629</v>
      </c>
      <c r="B69" s="11" t="s">
        <v>666</v>
      </c>
      <c r="C69" s="15" t="s">
        <v>667</v>
      </c>
      <c r="D69" s="111"/>
      <c r="E69" s="110" t="e">
        <f>ROUND(D69*100/D71,2)</f>
        <v>#DIV/0!</v>
      </c>
      <c r="F69" s="111"/>
      <c r="G69" s="110" t="e">
        <f>ROUND(F69*100/F71,2)</f>
        <v>#DIV/0!</v>
      </c>
    </row>
    <row r="70" spans="1:7" ht="38.25">
      <c r="A70" s="134" t="s">
        <v>668</v>
      </c>
      <c r="B70" s="11" t="s">
        <v>669</v>
      </c>
      <c r="C70" s="15" t="s">
        <v>670</v>
      </c>
      <c r="D70" s="111"/>
      <c r="E70" s="110" t="e">
        <f>ROUND(D70*100/D71,2)</f>
        <v>#DIV/0!</v>
      </c>
      <c r="F70" s="111"/>
      <c r="G70" s="110" t="e">
        <f>ROUND(F70*100/F71,2)</f>
        <v>#DIV/0!</v>
      </c>
    </row>
    <row r="71" spans="1:7" ht="12.75">
      <c r="A71" s="134"/>
      <c r="B71" s="11" t="s">
        <v>671</v>
      </c>
      <c r="C71" s="15" t="s">
        <v>395</v>
      </c>
      <c r="D71" s="111"/>
      <c r="E71" s="112" t="s">
        <v>872</v>
      </c>
      <c r="F71" s="111"/>
      <c r="G71" s="112" t="s">
        <v>872</v>
      </c>
    </row>
    <row r="72" spans="1:7" ht="25.5">
      <c r="A72" s="134" t="s">
        <v>672</v>
      </c>
      <c r="B72" s="11" t="s">
        <v>673</v>
      </c>
      <c r="C72" s="15" t="s">
        <v>674</v>
      </c>
      <c r="D72" s="111"/>
      <c r="E72" s="110" t="e">
        <f>ROUND(D72*100/D73,2)</f>
        <v>#DIV/0!</v>
      </c>
      <c r="F72" s="111"/>
      <c r="G72" s="110" t="e">
        <f>ROUND(F72*100/F73,2)</f>
        <v>#DIV/0!</v>
      </c>
    </row>
    <row r="73" spans="1:7" ht="12.75">
      <c r="A73" s="134"/>
      <c r="B73" s="11" t="s">
        <v>675</v>
      </c>
      <c r="C73" s="15" t="s">
        <v>395</v>
      </c>
      <c r="D73" s="111"/>
      <c r="E73" s="112" t="s">
        <v>872</v>
      </c>
      <c r="F73" s="111"/>
      <c r="G73" s="112" t="s">
        <v>872</v>
      </c>
    </row>
    <row r="74" spans="1:7" ht="25.5">
      <c r="A74" s="134" t="s">
        <v>676</v>
      </c>
      <c r="B74" s="11" t="s">
        <v>677</v>
      </c>
      <c r="C74" s="15" t="s">
        <v>678</v>
      </c>
      <c r="D74" s="111"/>
      <c r="E74" s="110" t="e">
        <f>ROUND(D74*100/D75,2)</f>
        <v>#DIV/0!</v>
      </c>
      <c r="F74" s="111"/>
      <c r="G74" s="110" t="e">
        <f>ROUND(F74*100/F75,2)</f>
        <v>#DIV/0!</v>
      </c>
    </row>
    <row r="75" spans="1:7" ht="12.75">
      <c r="A75" s="134"/>
      <c r="B75" s="11" t="s">
        <v>679</v>
      </c>
      <c r="C75" s="15" t="s">
        <v>494</v>
      </c>
      <c r="D75" s="111"/>
      <c r="E75" s="112" t="s">
        <v>872</v>
      </c>
      <c r="F75" s="111"/>
      <c r="G75" s="112" t="s">
        <v>872</v>
      </c>
    </row>
    <row r="76" spans="1:7" ht="38.25">
      <c r="A76" s="134" t="s">
        <v>680</v>
      </c>
      <c r="B76" s="11" t="s">
        <v>681</v>
      </c>
      <c r="C76" s="15" t="s">
        <v>682</v>
      </c>
      <c r="D76" s="111"/>
      <c r="E76" s="110" t="e">
        <f>ROUND(D76*100/D77,2)</f>
        <v>#DIV/0!</v>
      </c>
      <c r="F76" s="111"/>
      <c r="G76" s="110" t="e">
        <f>ROUND(F76*100/F77,2)</f>
        <v>#DIV/0!</v>
      </c>
    </row>
    <row r="77" spans="1:7" ht="12.75">
      <c r="A77" s="134"/>
      <c r="B77" s="11" t="s">
        <v>683</v>
      </c>
      <c r="C77" s="15" t="s">
        <v>494</v>
      </c>
      <c r="D77" s="111"/>
      <c r="E77" s="112" t="s">
        <v>872</v>
      </c>
      <c r="F77" s="111"/>
      <c r="G77" s="112" t="s">
        <v>872</v>
      </c>
    </row>
    <row r="78" spans="1:7" ht="38.25">
      <c r="A78" s="134" t="s">
        <v>684</v>
      </c>
      <c r="B78" s="11" t="s">
        <v>685</v>
      </c>
      <c r="C78" s="15" t="s">
        <v>686</v>
      </c>
      <c r="D78" s="111"/>
      <c r="E78" s="110" t="e">
        <f>ROUND(D78*100/D79,2)</f>
        <v>#DIV/0!</v>
      </c>
      <c r="F78" s="111"/>
      <c r="G78" s="110" t="e">
        <f>ROUND(F78*100/F79,2)</f>
        <v>#DIV/0!</v>
      </c>
    </row>
    <row r="79" spans="1:7" ht="12.75">
      <c r="A79" s="134"/>
      <c r="B79" s="11" t="s">
        <v>687</v>
      </c>
      <c r="C79" s="15" t="s">
        <v>494</v>
      </c>
      <c r="D79" s="111"/>
      <c r="E79" s="112" t="s">
        <v>872</v>
      </c>
      <c r="F79" s="111"/>
      <c r="G79" s="112" t="s">
        <v>872</v>
      </c>
    </row>
    <row r="80" spans="1:7" ht="25.5">
      <c r="A80" s="134" t="s">
        <v>688</v>
      </c>
      <c r="B80" s="11" t="s">
        <v>689</v>
      </c>
      <c r="C80" s="15" t="s">
        <v>690</v>
      </c>
      <c r="D80" s="110" t="e">
        <f>ROUND((D81/D82)*1000,2)</f>
        <v>#DIV/0!</v>
      </c>
      <c r="E80" s="110" t="e">
        <f>ROUND(D81*100/D82,2)</f>
        <v>#DIV/0!</v>
      </c>
      <c r="F80" s="110" t="e">
        <f>ROUND((F81/F82)*1000,2)</f>
        <v>#DIV/0!</v>
      </c>
      <c r="G80" s="110" t="e">
        <f>ROUND(F81*100/F82,2)</f>
        <v>#DIV/0!</v>
      </c>
    </row>
    <row r="81" spans="1:7" ht="25.5">
      <c r="A81" s="134"/>
      <c r="B81" s="11" t="s">
        <v>691</v>
      </c>
      <c r="C81" s="15" t="s">
        <v>494</v>
      </c>
      <c r="D81" s="111"/>
      <c r="E81" s="112" t="s">
        <v>872</v>
      </c>
      <c r="F81" s="111"/>
      <c r="G81" s="112" t="s">
        <v>872</v>
      </c>
    </row>
    <row r="82" spans="1:7" ht="12.75">
      <c r="A82" s="134"/>
      <c r="B82" s="11" t="s">
        <v>692</v>
      </c>
      <c r="C82" s="15" t="s">
        <v>494</v>
      </c>
      <c r="D82" s="111"/>
      <c r="E82" s="112" t="s">
        <v>872</v>
      </c>
      <c r="F82" s="111"/>
      <c r="G82" s="112" t="s">
        <v>872</v>
      </c>
    </row>
    <row r="83" spans="1:7" ht="25.5">
      <c r="A83" s="134" t="s">
        <v>693</v>
      </c>
      <c r="B83" s="138" t="s">
        <v>694</v>
      </c>
      <c r="C83" s="139" t="s">
        <v>695</v>
      </c>
      <c r="D83" s="111"/>
      <c r="E83" s="110" t="e">
        <f>ROUND(D83*100/D84,2)</f>
        <v>#DIV/0!</v>
      </c>
      <c r="F83" s="111"/>
      <c r="G83" s="110" t="e">
        <f>ROUND(F83*100/F84,2)</f>
        <v>#DIV/0!</v>
      </c>
    </row>
    <row r="84" spans="1:7" ht="25.5">
      <c r="A84" s="134"/>
      <c r="B84" s="11" t="s">
        <v>696</v>
      </c>
      <c r="C84" s="15" t="s">
        <v>494</v>
      </c>
      <c r="D84" s="111"/>
      <c r="E84" s="112" t="s">
        <v>872</v>
      </c>
      <c r="F84" s="111"/>
      <c r="G84" s="112" t="s">
        <v>872</v>
      </c>
    </row>
    <row r="85" spans="1:7" ht="38.25">
      <c r="A85" s="134" t="s">
        <v>697</v>
      </c>
      <c r="B85" s="120" t="s">
        <v>698</v>
      </c>
      <c r="C85" s="15" t="s">
        <v>699</v>
      </c>
      <c r="D85" s="110" t="e">
        <f>ROUND((D86/D105)*1000,2)</f>
        <v>#DIV/0!</v>
      </c>
      <c r="E85" s="112" t="s">
        <v>872</v>
      </c>
      <c r="F85" s="110" t="e">
        <f>ROUND((F86/F105)*1000,2)</f>
        <v>#DIV/0!</v>
      </c>
      <c r="G85" s="112" t="s">
        <v>872</v>
      </c>
    </row>
    <row r="86" spans="1:7" ht="38.25">
      <c r="A86" s="134"/>
      <c r="B86" s="11" t="s">
        <v>700</v>
      </c>
      <c r="C86" s="15" t="s">
        <v>494</v>
      </c>
      <c r="D86" s="111"/>
      <c r="E86" s="112" t="s">
        <v>872</v>
      </c>
      <c r="F86" s="12"/>
      <c r="G86" s="112" t="s">
        <v>872</v>
      </c>
    </row>
    <row r="87" spans="1:7" ht="12.75">
      <c r="A87" s="134"/>
      <c r="B87" s="11" t="s">
        <v>653</v>
      </c>
      <c r="C87" s="15" t="s">
        <v>395</v>
      </c>
      <c r="D87" s="111"/>
      <c r="E87" s="112" t="s">
        <v>872</v>
      </c>
      <c r="F87" s="12"/>
      <c r="G87" s="112" t="s">
        <v>872</v>
      </c>
    </row>
    <row r="88" spans="1:7" ht="25.5">
      <c r="A88" s="134" t="s">
        <v>701</v>
      </c>
      <c r="B88" s="120" t="s">
        <v>702</v>
      </c>
      <c r="C88" s="15" t="s">
        <v>731</v>
      </c>
      <c r="D88" s="110" t="e">
        <f>ROUND((D89/D105)*1000,2)</f>
        <v>#DIV/0!</v>
      </c>
      <c r="E88" s="112" t="s">
        <v>872</v>
      </c>
      <c r="F88" s="110" t="e">
        <f>ROUND((F89/F105)*1000,2)</f>
        <v>#DIV/0!</v>
      </c>
      <c r="G88" s="112" t="s">
        <v>872</v>
      </c>
    </row>
    <row r="89" spans="1:7" ht="12.75">
      <c r="A89" s="134"/>
      <c r="B89" s="11" t="s">
        <v>732</v>
      </c>
      <c r="C89" s="15" t="s">
        <v>494</v>
      </c>
      <c r="D89" s="111"/>
      <c r="E89" s="112" t="s">
        <v>872</v>
      </c>
      <c r="F89" s="12"/>
      <c r="G89" s="112" t="s">
        <v>872</v>
      </c>
    </row>
    <row r="90" spans="1:7" ht="63.75">
      <c r="A90" s="140" t="s">
        <v>733</v>
      </c>
      <c r="B90" s="141" t="s">
        <v>734</v>
      </c>
      <c r="C90" s="101" t="s">
        <v>735</v>
      </c>
      <c r="D90" s="142"/>
      <c r="E90" s="110" t="e">
        <f>ROUND(D90*100/D91,2)</f>
        <v>#DIV/0!</v>
      </c>
      <c r="F90" s="142"/>
      <c r="G90" s="110" t="e">
        <f>ROUND(F90*100/F91,2)</f>
        <v>#DIV/0!</v>
      </c>
    </row>
    <row r="91" spans="1:7" ht="25.5">
      <c r="A91" s="134"/>
      <c r="B91" s="11" t="s">
        <v>736</v>
      </c>
      <c r="C91" s="15" t="s">
        <v>494</v>
      </c>
      <c r="D91" s="111"/>
      <c r="E91" s="112" t="s">
        <v>872</v>
      </c>
      <c r="F91" s="111"/>
      <c r="G91" s="112" t="s">
        <v>872</v>
      </c>
    </row>
    <row r="92" spans="1:7" ht="12.75">
      <c r="A92" s="134" t="s">
        <v>737</v>
      </c>
      <c r="B92" s="120" t="s">
        <v>738</v>
      </c>
      <c r="C92" s="15" t="s">
        <v>739</v>
      </c>
      <c r="D92" s="111"/>
      <c r="E92" s="112" t="s">
        <v>872</v>
      </c>
      <c r="F92" s="111"/>
      <c r="G92" s="112" t="s">
        <v>872</v>
      </c>
    </row>
    <row r="93" spans="1:7" ht="12.75">
      <c r="A93" s="134" t="s">
        <v>740</v>
      </c>
      <c r="B93" s="120" t="s">
        <v>741</v>
      </c>
      <c r="C93" s="15" t="s">
        <v>742</v>
      </c>
      <c r="D93" s="111"/>
      <c r="E93" s="112" t="s">
        <v>872</v>
      </c>
      <c r="F93" s="111"/>
      <c r="G93" s="112" t="s">
        <v>872</v>
      </c>
    </row>
    <row r="94" spans="1:7" ht="12.75">
      <c r="A94" s="134" t="s">
        <v>743</v>
      </c>
      <c r="B94" s="120" t="s">
        <v>744</v>
      </c>
      <c r="C94" s="134" t="s">
        <v>745</v>
      </c>
      <c r="D94" s="111"/>
      <c r="E94" s="112" t="s">
        <v>872</v>
      </c>
      <c r="F94" s="111"/>
      <c r="G94" s="112" t="s">
        <v>872</v>
      </c>
    </row>
    <row r="95" spans="1:7" ht="12.75">
      <c r="A95" s="134" t="s">
        <v>746</v>
      </c>
      <c r="B95" s="120" t="s">
        <v>747</v>
      </c>
      <c r="C95" s="134" t="s">
        <v>745</v>
      </c>
      <c r="D95" s="111"/>
      <c r="E95" s="112" t="s">
        <v>872</v>
      </c>
      <c r="F95" s="111"/>
      <c r="G95" s="112" t="s">
        <v>872</v>
      </c>
    </row>
    <row r="96" spans="1:7" ht="12.75">
      <c r="A96" s="134" t="s">
        <v>748</v>
      </c>
      <c r="B96" s="120" t="s">
        <v>749</v>
      </c>
      <c r="C96" s="134" t="s">
        <v>745</v>
      </c>
      <c r="D96" s="111"/>
      <c r="E96" s="112" t="s">
        <v>872</v>
      </c>
      <c r="F96" s="111"/>
      <c r="G96" s="112" t="s">
        <v>872</v>
      </c>
    </row>
    <row r="97" spans="1:7" ht="25.5">
      <c r="A97" s="134" t="s">
        <v>750</v>
      </c>
      <c r="B97" s="120" t="s">
        <v>751</v>
      </c>
      <c r="C97" s="15" t="s">
        <v>752</v>
      </c>
      <c r="D97" s="110" t="e">
        <f>ROUND((D98/D104)*10000,2)</f>
        <v>#DIV/0!</v>
      </c>
      <c r="E97" s="112" t="s">
        <v>872</v>
      </c>
      <c r="F97" s="110" t="e">
        <f>ROUND((F98/F104)*10000,2)</f>
        <v>#DIV/0!</v>
      </c>
      <c r="G97" s="112" t="s">
        <v>872</v>
      </c>
    </row>
    <row r="98" spans="1:7" ht="12.75">
      <c r="A98" s="134"/>
      <c r="B98" s="11" t="s">
        <v>753</v>
      </c>
      <c r="C98" s="15" t="s">
        <v>395</v>
      </c>
      <c r="D98" s="111"/>
      <c r="E98" s="112" t="s">
        <v>872</v>
      </c>
      <c r="F98" s="111"/>
      <c r="G98" s="112" t="s">
        <v>872</v>
      </c>
    </row>
    <row r="99" spans="1:7" ht="25.5">
      <c r="A99" s="134" t="s">
        <v>754</v>
      </c>
      <c r="B99" s="120" t="s">
        <v>755</v>
      </c>
      <c r="C99" s="134" t="s">
        <v>756</v>
      </c>
      <c r="D99" s="112" t="s">
        <v>872</v>
      </c>
      <c r="E99" s="110" t="e">
        <f>ROUND(D100*100/D101,2)</f>
        <v>#DIV/0!</v>
      </c>
      <c r="F99" s="112" t="s">
        <v>872</v>
      </c>
      <c r="G99" s="110" t="e">
        <f>ROUND(F100*100/F101,2)</f>
        <v>#DIV/0!</v>
      </c>
    </row>
    <row r="100" spans="1:7" ht="12.75">
      <c r="A100" s="134"/>
      <c r="B100" s="11" t="s">
        <v>757</v>
      </c>
      <c r="C100" s="15" t="s">
        <v>395</v>
      </c>
      <c r="D100" s="111"/>
      <c r="E100" s="112" t="s">
        <v>872</v>
      </c>
      <c r="F100" s="111"/>
      <c r="G100" s="112" t="s">
        <v>872</v>
      </c>
    </row>
    <row r="101" spans="1:7" ht="25.5">
      <c r="A101" s="134"/>
      <c r="B101" s="11" t="s">
        <v>758</v>
      </c>
      <c r="C101" s="15" t="s">
        <v>395</v>
      </c>
      <c r="D101" s="111"/>
      <c r="E101" s="112" t="s">
        <v>872</v>
      </c>
      <c r="F101" s="111"/>
      <c r="G101" s="112" t="s">
        <v>872</v>
      </c>
    </row>
    <row r="103" ht="12.75">
      <c r="B103" s="78" t="s">
        <v>652</v>
      </c>
    </row>
    <row r="104" spans="1:7" ht="25.5">
      <c r="A104" s="37"/>
      <c r="B104" s="109" t="s">
        <v>932</v>
      </c>
      <c r="C104" s="108" t="s">
        <v>395</v>
      </c>
      <c r="D104" s="114"/>
      <c r="E104" s="112" t="s">
        <v>872</v>
      </c>
      <c r="F104" s="114"/>
      <c r="G104" s="112" t="s">
        <v>872</v>
      </c>
    </row>
    <row r="105" spans="1:7" ht="12.75">
      <c r="A105" s="37"/>
      <c r="B105" s="109" t="s">
        <v>653</v>
      </c>
      <c r="C105" s="108" t="s">
        <v>395</v>
      </c>
      <c r="D105" s="114"/>
      <c r="E105" s="112" t="s">
        <v>872</v>
      </c>
      <c r="F105" s="114"/>
      <c r="G105" s="112" t="s">
        <v>872</v>
      </c>
    </row>
    <row r="106" spans="1:7" ht="25.5">
      <c r="A106" s="37" t="s">
        <v>343</v>
      </c>
      <c r="B106" s="11" t="s">
        <v>470</v>
      </c>
      <c r="C106" s="108" t="s">
        <v>1067</v>
      </c>
      <c r="D106" s="114"/>
      <c r="E106" s="112" t="s">
        <v>872</v>
      </c>
      <c r="F106" s="114"/>
      <c r="G106" s="112" t="s">
        <v>872</v>
      </c>
    </row>
  </sheetData>
  <mergeCells count="9">
    <mergeCell ref="A12:G12"/>
    <mergeCell ref="A5:G5"/>
    <mergeCell ref="C6:G6"/>
    <mergeCell ref="A7:A10"/>
    <mergeCell ref="B7:B10"/>
    <mergeCell ref="C7:C10"/>
    <mergeCell ref="D7:G8"/>
    <mergeCell ref="D9:E9"/>
    <mergeCell ref="F9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user3000</cp:lastModifiedBy>
  <dcterms:created xsi:type="dcterms:W3CDTF">1996-10-08T23:32:33Z</dcterms:created>
  <dcterms:modified xsi:type="dcterms:W3CDTF">2011-07-05T06:27:42Z</dcterms:modified>
  <cp:category/>
  <cp:version/>
  <cp:contentType/>
  <cp:contentStatus/>
</cp:coreProperties>
</file>